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G:\sprawy komórek zaangażowanych we wdrażanie FUE\DOI\OIK\Komitet Sterujący 14-20\5.Tryb obiegowy KS\Uchwała Nr _2024_O_Sprawozdanie\Uwagi zgłoszone w trybie obiegowym\Sprawozdanie i załączniki\"/>
    </mc:Choice>
  </mc:AlternateContent>
  <xr:revisionPtr revIDLastSave="0" documentId="13_ncr:1_{AFF4AA43-AB86-45E0-B635-DF0239BFECC4}" xr6:coauthVersionLast="47" xr6:coauthVersionMax="47" xr10:uidLastSave="{00000000-0000-0000-0000-000000000000}"/>
  <bookViews>
    <workbookView xWindow="28690" yWindow="-110" windowWidth="29020" windowHeight="16420" tabRatio="651" activeTab="1" xr2:uid="{00000000-000D-0000-FFFF-FFFF00000000}"/>
  </bookViews>
  <sheets>
    <sheet name="LU_alokacja_kontraktacja" sheetId="7" r:id="rId1"/>
    <sheet name="LU_PD" sheetId="1" r:id="rId2"/>
    <sheet name="LU_projekty_COVID" sheetId="13" r:id="rId3"/>
    <sheet name="LU_ewaluacja" sheetId="12" r:id="rId4"/>
    <sheet name="LU_wskaźniki" sheetId="11" r:id="rId5"/>
  </sheets>
  <externalReferences>
    <externalReference r:id="rId6"/>
    <externalReference r:id="rId7"/>
    <externalReference r:id="rId8"/>
  </externalReferences>
  <definedNames>
    <definedName name="_xlnm._FilterDatabase" localSheetId="1" hidden="1">LU_PD!$A$5:$K$29</definedName>
    <definedName name="_xlnm._FilterDatabase" localSheetId="2" hidden="1">LU_projekty_COVID!$A$7:$AD$83</definedName>
    <definedName name="_xlnm.Print_Area" localSheetId="0">LU_alokacja_kontraktacja!$A$1:$R$30</definedName>
    <definedName name="_xlnm.Print_Area" localSheetId="3">LU_ewaluacja!$A$1:$E$12</definedName>
    <definedName name="_xlnm.Print_Area" localSheetId="1">LU_PD!$A$1:$K$24</definedName>
    <definedName name="_xlnm.Print_Area" localSheetId="2">LU_projekty_COVID!$A$1:$Z$153</definedName>
    <definedName name="_xlnm.Print_Area" localSheetId="4">LU_wskaźniki!$A$1:$E$16</definedName>
    <definedName name="PO">'[1]Informacje ogólne'!$K$118:$K$154</definedName>
    <definedName name="skrot">#REF!</definedName>
    <definedName name="skroty_PI" localSheetId="3">'[2]Informacje ogólne'!$N$104:$N$109</definedName>
    <definedName name="skroty_PI" localSheetId="1">#REF!</definedName>
    <definedName name="skroty_PI">'[2]Informacje ogólne'!$N$104:$N$109</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 i="7" l="1"/>
  <c r="G29" i="1"/>
  <c r="D12" i="11"/>
  <c r="N10" i="7"/>
  <c r="N9" i="7"/>
  <c r="F29" i="1"/>
  <c r="G14" i="7" l="1"/>
  <c r="N8" i="13"/>
  <c r="O8" i="13"/>
  <c r="H14" i="7"/>
  <c r="G15" i="7" l="1"/>
  <c r="G16" i="7" s="1"/>
  <c r="D9" i="11"/>
  <c r="D8" i="11"/>
  <c r="D16" i="11" l="1"/>
  <c r="I8" i="7" l="1"/>
  <c r="I13" i="7" l="1"/>
  <c r="N12" i="7"/>
  <c r="D13" i="11" l="1"/>
  <c r="D14" i="11"/>
  <c r="D15" i="11" l="1"/>
  <c r="D10" i="11"/>
  <c r="I11" i="7" l="1"/>
  <c r="N8" i="7"/>
  <c r="Q16" i="13"/>
  <c r="Q15" i="13"/>
  <c r="P16" i="13"/>
  <c r="P15" i="13"/>
  <c r="Q14" i="13"/>
  <c r="P14" i="13"/>
  <c r="Q13" i="13"/>
  <c r="P13" i="13"/>
  <c r="Q12" i="13"/>
  <c r="P12" i="13"/>
  <c r="Q11" i="13"/>
  <c r="P11" i="13"/>
  <c r="N11" i="7" l="1"/>
  <c r="O11" i="7" s="1"/>
  <c r="P10" i="13"/>
  <c r="P8" i="13" s="1"/>
  <c r="P11" i="7" l="1"/>
  <c r="O16" i="7"/>
  <c r="Q9" i="13"/>
  <c r="Q11" i="7" l="1"/>
  <c r="Q16" i="7" s="1"/>
  <c r="P16" i="7"/>
  <c r="U10" i="13"/>
  <c r="U8" i="13" s="1"/>
  <c r="Q10" i="13" l="1"/>
  <c r="Q8" i="13" s="1"/>
  <c r="N13" i="7"/>
</calcChain>
</file>

<file path=xl/sharedStrings.xml><?xml version="1.0" encoding="utf-8"?>
<sst xmlns="http://schemas.openxmlformats.org/spreadsheetml/2006/main" count="1064" uniqueCount="465">
  <si>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</si>
  <si>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</si>
  <si>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</si>
  <si>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</si>
  <si>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</si>
  <si>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</si>
  <si>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</si>
  <si>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</si>
  <si>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</si>
  <si>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</si>
  <si>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PI 8vi</t>
  </si>
  <si>
    <t>K</t>
  </si>
  <si>
    <t>Narzędzie 5</t>
  </si>
  <si>
    <t>Narzędzie 2</t>
  </si>
  <si>
    <t>PI 9iv</t>
  </si>
  <si>
    <t>Narzędzie 18</t>
  </si>
  <si>
    <t>PI 9a</t>
  </si>
  <si>
    <t>X posiedzenie KS</t>
  </si>
  <si>
    <t>PI 2c</t>
  </si>
  <si>
    <t>XI posiedzenie KS</t>
  </si>
  <si>
    <t>Narzędzie 19</t>
  </si>
  <si>
    <t>P</t>
  </si>
  <si>
    <t>XV posiedzenie KS</t>
  </si>
  <si>
    <t>Regionalny Program Operacyjny Województwa Lubelskiego na lata 2014 – 2020</t>
  </si>
  <si>
    <t>RPO WLU.10.K.1</t>
  </si>
  <si>
    <t>Profilaktyka raka piersi, raka szyjki macicy i raka jelita grubego</t>
  </si>
  <si>
    <t>IV kw. 2016 r.</t>
  </si>
  <si>
    <t>62/2016</t>
  </si>
  <si>
    <t>RPO.WLU.10.K.2</t>
  </si>
  <si>
    <t>Realizacja RPZ w zakresie profilaktyki chorób odstresowych  w województwie lubelskim</t>
  </si>
  <si>
    <t>I kwartał 2017 r.*</t>
  </si>
  <si>
    <t>80/2016</t>
  </si>
  <si>
    <t>RPO.WLU.10.K.3</t>
  </si>
  <si>
    <t>Realizacja RPZ w zakresie wykrywania zakażeń Borrelia burgdorferi, jako profilaktyka boreliozy z Lyme w województwie lubelskim</t>
  </si>
  <si>
    <t>RPO WLU.2.K.1</t>
  </si>
  <si>
    <t xml:space="preserve">Narzędzie 26      </t>
  </si>
  <si>
    <t>III kwartał 2017 r.</t>
  </si>
  <si>
    <t>11/2017/XII</t>
  </si>
  <si>
    <t>XII posiedzenie KS</t>
  </si>
  <si>
    <t>RPO WLU.11.K.1</t>
  </si>
  <si>
    <t>Realizacja RPZ: Program profilaktyki nadwagi i otyłości wśród uczniów klas IV-VI szkół podstawowych z terenu województwa lubelskiego na lata 2017 - 2020</t>
  </si>
  <si>
    <t>II kwartał 2017 r.</t>
  </si>
  <si>
    <t>RPO WLU.13.K.1 (POZ)</t>
  </si>
  <si>
    <t>I kw. 2017 r.</t>
  </si>
  <si>
    <t>RPO WLU.13.K.1 (AOS)</t>
  </si>
  <si>
    <t>RPO WLU.13.P.1</t>
  </si>
  <si>
    <t>Narzędzie 16</t>
  </si>
  <si>
    <t>Poprawa stanu i jakości życia dzieci i młodzieży województwa lubelskiego poprzez oddziaływanie na czynniki kształtujące zdrowie, zmniejszenie różnic w zdrowiu i dostępie do świadczeń zdrowotnych w Uniwersyteckim Szpitalu Dziecięcym w Lublinie (do dnia 15.09.2014 r. Dziecięcy Szpital Kliniczny im. prof. Antoniego Gębali w Lublinie) oraz podnoszenie jakości i efektywności regionalnego systemu ochrony zdrowia.</t>
  </si>
  <si>
    <t>2017.III</t>
  </si>
  <si>
    <t>RPO WLU.10.K.4</t>
  </si>
  <si>
    <t>33/2017/XIII</t>
  </si>
  <si>
    <t>XIII posiedzenie KS</t>
  </si>
  <si>
    <t>RPO WLU.11.K.2</t>
  </si>
  <si>
    <t>Program profilaktyki wad postawy i zaburzeń rozwoju ruchu wśród uczniów klas IV – VI szkół podstawowych z terenu województwa lubelskiego na lata 2018 - 2020.</t>
  </si>
  <si>
    <t>RPO WLU.13.P.2</t>
  </si>
  <si>
    <t>Poprawa efektywności działalności wojewódzkich podmiotów leczniczych w obszarach potrzeb zdrowotnych mieszkańców województwa lubelskiego poprzez niezbędne, z punktu widzenia udzielania świadczeń zdrowotnych, prace remontowo – budowlane, w tym zakresie dostosowania infrastruktury do potrzeb osób starszych i niepełnosprawnych, a także wyposażenia w sprzęt medyczny.</t>
  </si>
  <si>
    <t>RPO WLU.11.K.3</t>
  </si>
  <si>
    <t>Wsparcie usług ochrony zdrowia psychicznego</t>
  </si>
  <si>
    <t xml:space="preserve"> IV kwartał 2017 r. </t>
  </si>
  <si>
    <t>54/2017/XIV</t>
  </si>
  <si>
    <t>XIV posiedzenie KS</t>
  </si>
  <si>
    <t>RPO WLU.13.K.2</t>
  </si>
  <si>
    <t>Wsparcie skierowane wyłącznie do podmiotów leczniczych ujętych w ramach przedsięwzięcia „Zdrowe Lubelskie – optymalizacja usług medycznych w Województwie Lubelskim poprzez utworzenie i zintegrowanie sieci szpitali powiatowych” wymienionego w Załączniku Nr 1 do uchwały Nr CLXXI/3496/2017 Zarządu Województwa Lubelskiego z dnia 4 kwietnia 2017 r. (Przedsięwzięcia o priorytetowym znaczeniu dla realizacji celów Strategii Rozwoju Województwa Lubelskiego na lata 2014-2020 (z perspektywą do 2030 r.).</t>
  </si>
  <si>
    <t>IV kwartał 2017 r.</t>
  </si>
  <si>
    <t>RPO WLU.11.K.4</t>
  </si>
  <si>
    <t>Realizacja zintegrowanych usług o charakterze opiekuńczym i zdrowotnym, adresowanych w szczególności do osób  starszych, osób niepełnosprawnych, osób niesamodzielnych (Dzienne Domy Opieki Medycznej)</t>
  </si>
  <si>
    <t>69/2017/XV</t>
  </si>
  <si>
    <t>RPO WLU.13.P.3</t>
  </si>
  <si>
    <t>Prospektywna pełnoprofilowa onkologia dla Lubelszczyzny – doposażenie Centrum Onkologii Ziemi Lubelskiej im. św. Jana z Dukli w Lublinie poprzez zwiększenie jakości i dostępności do specjalistycznych świadczeń onkologicznych</t>
  </si>
  <si>
    <t>I kwartał 2018 r.</t>
  </si>
  <si>
    <t>nie dotyczy</t>
  </si>
  <si>
    <t>Wojewódzki Szpital Specjalistyczny w Białej Podlaskiej</t>
  </si>
  <si>
    <t>Narzędzie 13_x000D_, Narzędzie 14_x000D_, Narzędzie 16_x000D_, Narzędzie 17</t>
  </si>
  <si>
    <t>Wsparcie regionalnych podmiotów POZ</t>
  </si>
  <si>
    <t>Wsparcie regionalnych podmiotów AOS</t>
  </si>
  <si>
    <t xml:space="preserve">Narzędzie 13, Narzędzie 14, Narzędzie 16, Narzędzie 17
</t>
  </si>
  <si>
    <t xml:space="preserve">Narzędzie 13, Narzędzie 14, Narzędzie 17
</t>
  </si>
  <si>
    <t>RPO WLU.10.K.5</t>
  </si>
  <si>
    <t>Narzędzie 4</t>
  </si>
  <si>
    <t>Programy zdrowotne ukierunkowane na eliminowanie zdrowotnych czynników ryzyka w miejscu pracy dostosowane  do  potrzeb  konkretnych  pracodawców  i  ich  pracowników (w tym działania szkoleniowe)</t>
  </si>
  <si>
    <t>II kwartał 2018</t>
  </si>
  <si>
    <t>17/2018/XVI</t>
  </si>
  <si>
    <t>XVI posiedzenie KS</t>
  </si>
  <si>
    <t>RPO WLU.11.K.5</t>
  </si>
  <si>
    <t>Program profilaktyki wczesnego wykrywania zaburzeń słuchu, głosu i mowy wśród uczniów klas I szkół podstawowych z terenu województwa lubelskiego na lata 2018 - 2021</t>
  </si>
  <si>
    <t>III kwartał 2018</t>
  </si>
  <si>
    <t>31/2018/XVII</t>
  </si>
  <si>
    <t>XVII posiedzenie KS</t>
  </si>
  <si>
    <t>RPO.WLU.10.K.6</t>
  </si>
  <si>
    <t>Realizacja RPZ w zakresie  wykrywania zakażeń Borrelia burgdorferi, jako profilaktyka boreliozy z Lyme w województwie lubelskim</t>
  </si>
  <si>
    <t>48/2018/XVIII</t>
  </si>
  <si>
    <t>XVIII posiedzenie KS</t>
  </si>
  <si>
    <t>9a</t>
  </si>
  <si>
    <t>*** RPLU.13.01.00 - Brak poddziałania ***</t>
  </si>
  <si>
    <t>RPLU.13.01.00</t>
  </si>
  <si>
    <t>Infrastruktura ochrony zdrowia</t>
  </si>
  <si>
    <t>9iv</t>
  </si>
  <si>
    <t>*** RPLU.11.05.00 - Brak poddziałania ***</t>
  </si>
  <si>
    <t>RPLU.11.05.00</t>
  </si>
  <si>
    <t>Usługi społeczne i zdrowotne w ramach ZIT LOF</t>
  </si>
  <si>
    <t>*** RPLU.11.02.00 - Brak poddziałania ***</t>
  </si>
  <si>
    <t>RPLU.11.02.00</t>
  </si>
  <si>
    <t>Usługi społeczne i zdrowotne</t>
  </si>
  <si>
    <t>8vi</t>
  </si>
  <si>
    <t>*** RPLU.10.03.00 - Brak poddziałania ***</t>
  </si>
  <si>
    <t>RPLU.10.03.00</t>
  </si>
  <si>
    <t>Programy polityki zdrowotnej</t>
  </si>
  <si>
    <t>2c</t>
  </si>
  <si>
    <t>*** RPLU.02.01.00 - Brak poddziałania ***</t>
  </si>
  <si>
    <t>RPLU.02.01.00</t>
  </si>
  <si>
    <t>Cyfrowe Lubelskie</t>
  </si>
  <si>
    <t>Krajowe środki prywatne [euro]</t>
  </si>
  <si>
    <t>Ogółem</t>
  </si>
  <si>
    <t>Nr priorytetu inwestycyjnego</t>
  </si>
  <si>
    <t>Kategoria interwencji</t>
  </si>
  <si>
    <t>Poddziałanie - nazwa</t>
  </si>
  <si>
    <t>Poddziałanie - kod</t>
  </si>
  <si>
    <t>Działanie - nazwa</t>
  </si>
  <si>
    <t>Działanie - kod</t>
  </si>
  <si>
    <t>14 = [7+8+9+13]</t>
  </si>
  <si>
    <t>9 = [10+11+12]</t>
  </si>
  <si>
    <t>Krajowe środki publiczne [euro]</t>
  </si>
  <si>
    <t>Wsparcie UE [euro]</t>
  </si>
  <si>
    <t>Tabela 1: Alokacja w ramach  Regionalnego Programu Operacyjnego Województwa Lubelskiego na lata 2014 - 2020 przeznaczona na obszar zdrowie</t>
  </si>
  <si>
    <t>Nazwa Programu:</t>
  </si>
  <si>
    <t>III kwartał 2017</t>
  </si>
  <si>
    <t>38/2019/O</t>
  </si>
  <si>
    <t>Tryb obiegowy</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</si>
  <si>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</si>
  <si>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</si>
  <si>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</si>
  <si>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</si>
  <si>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</si>
  <si>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t>081</t>
  </si>
  <si>
    <t>053</t>
  </si>
  <si>
    <t>Rok, którego roku dot. PD</t>
  </si>
  <si>
    <t>Tabela 2. Działania uzgodnione w Planie działań dla obszaru zdrowie w ramach Regionalnego Programu Operacyjnego</t>
  </si>
  <si>
    <t>Narzędzie 13,
Narzędzie 14,
Narzędzie 16,
Narzędzie 17,
Narzędzie 18</t>
  </si>
  <si>
    <t>II kwartał 2019</t>
  </si>
  <si>
    <t xml:space="preserve">1. Projekty dotyczące rozwoju informatyzacji w sektorze ochrony zdrowia.
Budowa, rozbudowa lub zakup infrastruktury informatycznej służącej zwiększeniu stopnia cyfryzacji administracji w tym aplikacji i systemów bazodanowych zapewniających poprawę efektywności zarządzania oraz upowszechnienia komunikacji elektronicznej w sektorze ochrony zdrowia. W tym m.in.
- uruchomienie systemów prowadzenia i wymiany elektronicznej dokumentacji medycznej, zarządzania dokumentacją, elektronicznej archiwizacji dokumentacji, w sposób spełniający wymagania ustawy o systemie informacji w ochronie zdrowia,
- dostosowanie systemów informatycznych świadczeniodawców do wymiany danych z Systemem Informacji Medycznej w rozumieniu ustawy o systemie informacji w ochronie zdrowia, lub z systemami innych świadczeniodawców
- zapewnienie bezpieczeństwa teleinformatycznego,
- zapewnienie interoperacyjności i integracji systemów,
- informatyzacja procedur wewnętrznych,wyłącznie w powiązaniu z wdrażaniem i udostępnieniem usług publicznych on-line dedykowanych na zewnątrz, 
- zakup lub wykorzystanie podpisu elektronicznego. 
2. Projekty dotyczące rozwoju elektronicznych usług publicznych.
Budowa, rozbudowa lub zakup systemów teleinformatycznych zapewniających dostępność, integrację oraz cyfryzację nowych usług i poprawę funkcjonalności istniejących usług publicznych świadczonych drogą elektroniczną w zakresie e-zdrowia (z wyłączeniem projektów telemedycyny). W tym m.in.
- budowa, rozbudowa lub modernizacja systemów teleinformatycznych rozumianych jako zespół współpracujących ze sobą urządzeń informatycznych i oprogramowania zapewniających przetwarzanie, przechowywanie, a także wysyłanie i odbieranie danych przez sieci komputerowe,
- zapewnienie interoperacyjności, integracji i bezpieczeństwa systemów, 
- zapewnienie elektronicznej dostępności usług publicznych z uwzględnieniem dostępności dla osób z różnymi formami niepełnosprawności zgodnie ze standardami WCAG 2.0* (koncepcja uniwersalnego projektowania). 
Jednocześnie projekty w ramach 1 i 2 typu projektów tj. dotyczące rozwoju informatyzacji w sektorze ochrony zdrowia i rozwoju elektronicznych usług publicznych stanowić muszą jedno przedsięwzięcie inwestycyjne tzn. muszą być realizowane w ramach jednego projektu.
*Web Content Accessibility Guidelines 2.0 (WCAG 2.0) - wytyczne dotyczące dostępności treści internetowych stworzone przez organizację World Wide Web Consortium (W3C).
</t>
  </si>
  <si>
    <r>
      <t>Zgodnie z planami IP/IZ środki dedykowane wyłącznie obszarowi zdrowie 
-</t>
    </r>
    <r>
      <rPr>
        <b/>
        <sz val="9"/>
        <rFont val="Calibri"/>
        <family val="2"/>
        <charset val="238"/>
        <scheme val="minor"/>
      </rPr>
      <t xml:space="preserve"> </t>
    </r>
    <r>
      <rPr>
        <sz val="9"/>
        <rFont val="Arial"/>
        <family val="2"/>
        <charset val="238"/>
      </rPr>
      <t>budżet jst [euro]</t>
    </r>
  </si>
  <si>
    <t>22/2020/O</t>
  </si>
  <si>
    <t>2017/2019</t>
  </si>
  <si>
    <t>2018/2020</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</si>
  <si>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</si>
  <si>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</si>
  <si>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</si>
  <si>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</si>
  <si>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</si>
  <si>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</si>
  <si>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</si>
  <si>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</si>
  <si>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</si>
  <si>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</si>
  <si>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</si>
  <si>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</si>
  <si>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</si>
  <si>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</si>
  <si>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</si>
  <si>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</si>
  <si>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</si>
  <si>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</si>
  <si>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</si>
  <si>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</si>
  <si>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</si>
  <si>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</si>
  <si>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</si>
  <si>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</si>
  <si>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</si>
  <si>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</si>
  <si>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</si>
  <si>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Lubelskie</t>
  </si>
  <si>
    <t>projekt pozakonkursowy</t>
  </si>
  <si>
    <t>Tak</t>
  </si>
  <si>
    <t>Centrum Onkologii Ziemi Lubelskiej im. św. Jana z Dukli</t>
  </si>
  <si>
    <t>Lublin</t>
  </si>
  <si>
    <t>Zakup sprzętu medycznego, w tym 140 szt. łóżek szpitalnych, 133 szt. łóżek stacjonarnych i 7 łóżek pobytu dziennego, co pozwoli na uwolnienie w pozostałych szpitalach województwa lubelskiego 140 łóżek, przeznaczonych dotychczas do leczenia pacjentów onkologicznych i wykorzystanie ich na hospitalizowanie i leczenie pacjentów podejrzanych o zakażenie i zakażonych wirusem SARS-CoV-2</t>
  </si>
  <si>
    <t>Nie</t>
  </si>
  <si>
    <t>rozszerzenie zakresu realizowanego projektu</t>
  </si>
  <si>
    <t xml:space="preserve">Wojewódzki Szpital Specjalistyczny w Białej Podlaskiej </t>
  </si>
  <si>
    <t>Biała Podlaska</t>
  </si>
  <si>
    <t>Poprawa efektywności działalności wojewódzkich podmiotów leczniczych w obszarach potrzeb zdrowotnych mieszkańców województwa lubelskiego poprzez niezbędne, z punktu widzenia udzielania świadczeń zdrowotnych, prace remontowo – budowlane, w tym zakresie dostosowania infrastruktury do potrzeb osób starszych i niepełnosprawnych, a także wyposażenia w sprzęt medyczny</t>
  </si>
  <si>
    <t>Zakup sprzętu</t>
  </si>
  <si>
    <t xml:space="preserve">Samodzielny Publiczny Szpital Wojewódzki im. Jana Bożego w Lublinie </t>
  </si>
  <si>
    <t>Samodzielny Publiczny Wojewódzki Szpital Specjalistyczny w Chełmie</t>
  </si>
  <si>
    <t>Chełm</t>
  </si>
  <si>
    <t>Szpital Neuropsychiatryczny im.Prof. M. Kaczyńskiego SP ZOZ w Lublinie</t>
  </si>
  <si>
    <t>Zakup sprzętu i roboty remontowe</t>
  </si>
  <si>
    <t>Wojewódzki Szpital Specjalistyczny im. Stefana Kardynała Wyszyńskiego SP ZOZ w Lublinie</t>
  </si>
  <si>
    <t>Samodzielny Publiczny Szpital Wojewódzki im. Papieża Jana Pawła II w Zamościu</t>
  </si>
  <si>
    <t>Zamość</t>
  </si>
  <si>
    <t>nd.</t>
  </si>
  <si>
    <t>Wzmocnienie bezpieczeństwa podmiotów leczniczych podległych Samorządowi Województwa Lubelskiego w związku z zagrożeniem epidemicznym</t>
  </si>
  <si>
    <t xml:space="preserve"> -</t>
  </si>
  <si>
    <t>Samodzielny Publiczny Szpital Wojewódzki im. Jana Bożego w Lublinie</t>
  </si>
  <si>
    <t>Stacja Pogotowia Ratunkowego Samodzielny Publiczny Zakład Opieki Zdrowotnej w Białej Podlaskiej</t>
  </si>
  <si>
    <t>Wojewódzkie Pogotowie Ratunkowe Samodzielny Publiczny Zakład Opieki Zdrowotnej w Lublinie</t>
  </si>
  <si>
    <t>Stacja Ratownictwa Medycznego w Chełmie – Samodzielny Publiczny Zakład Opieki Zdrowotnej</t>
  </si>
  <si>
    <t>Samodzielna Publiczna Stacja Pogotowia Ratunkowego i Transportu Sanitarnego w Zamościu</t>
  </si>
  <si>
    <t>Szpital Neuropsychiatryczny im. Prof. Mieczysława Kaczyńskiego Samodzielnego Publicznego Zakładu Opieki Zdrowotnej w Lublinie</t>
  </si>
  <si>
    <t>Wojewódzki Szpital Specjalistyczny im. Stefana Kardynała Wyszyńskiego Samodzielny Publiczny Zakład Opieki Zdrowotnej w Lublinie</t>
  </si>
  <si>
    <t>Kolejowy Szpital Uzdrowiskowy w Nałęczowie – Samodzielny Publiczny Zakład Opieki Zdrowotnej</t>
  </si>
  <si>
    <t>Nałęczów</t>
  </si>
  <si>
    <t>Wojewódzki Szpital dla Nerwowo i Psychicznie Chorych w Suchowoli</t>
  </si>
  <si>
    <t>Suchowola</t>
  </si>
  <si>
    <t>Samodzielny Publiczny Wojewódzki Szpital Psychiatryczny w Radecznicy</t>
  </si>
  <si>
    <t>Radecznica</t>
  </si>
  <si>
    <t>Samodzielnego Publicznego Psychiatrycznego Zakładu Opiekuńczo-Leczniczego w Celejowie</t>
  </si>
  <si>
    <t>Celejów</t>
  </si>
  <si>
    <t>Samodzielny Publiczny Zakład Opieki Zdrowotnej Gruźlicy i Chorób Płuc w Adampolu</t>
  </si>
  <si>
    <t>Adampol</t>
  </si>
  <si>
    <t>Samodzielne Publiczne Sanatorium Gruźlicy i Chorób Płuc w Poniatowej</t>
  </si>
  <si>
    <t>Poniatowa</t>
  </si>
  <si>
    <t>Wojewódzki Ośrodek Medycyny Pracy - Centrum Profilaktyczno - Lecznicze w Lublinie</t>
  </si>
  <si>
    <t xml:space="preserve">Wzmocnienie bezpieczeństwa podmiotów leczniczych Województwa Lubelskiego w związku ze stanem epidemii COVID-19 </t>
  </si>
  <si>
    <t xml:space="preserve">Zakup środków ochrony osobistej i dezyfekujących oraz materiały niezbędne do przeciwdziałania COVID-19, </t>
  </si>
  <si>
    <t xml:space="preserve"> - </t>
  </si>
  <si>
    <t>Zamojski Szpital Niepubliczny Sp. z o.o.</t>
  </si>
  <si>
    <t>Samodzielny Publiczny Zakład Opieki Zdrowotnej nr 1 w Bełżycach</t>
  </si>
  <si>
    <t>Bełżyce</t>
  </si>
  <si>
    <t>Samodzielny Publiczny Zakład Opieki Zdrowotnej w Bychawie</t>
  </si>
  <si>
    <t>Bychawa</t>
  </si>
  <si>
    <t>Samodzielny Publiczny Zakład Opieki Zdrowotnej w Hrubieszowie</t>
  </si>
  <si>
    <t>Hrubieszów</t>
  </si>
  <si>
    <t>Samodzielny Publiczny Zakład Opieki Zdrowotnej w Janowie Lubelskim</t>
  </si>
  <si>
    <t>Janów Lubelski</t>
  </si>
  <si>
    <t>Samodzielny Publiczny Zakład Opieki Zdrowotnej w Krasnymstawie</t>
  </si>
  <si>
    <t>Krasnystaw</t>
  </si>
  <si>
    <t>Samodzielny Publiczny Zakład Opieki Zdrowotnej w Kraśniku</t>
  </si>
  <si>
    <t>Kraśnik</t>
  </si>
  <si>
    <t>Samodzielny Publiczny Zakład Opieki Zdrowotnej w Lubartowie</t>
  </si>
  <si>
    <t>Lubartów</t>
  </si>
  <si>
    <t>Samodzielny Publiczny Zakład Opieki Zdrowotnej w Łęcznej</t>
  </si>
  <si>
    <t>Łęczna</t>
  </si>
  <si>
    <t>Samodzielny Publiczny Zakład Opieki Zdrowotnej w Łukowie</t>
  </si>
  <si>
    <t>Łuków</t>
  </si>
  <si>
    <t>Samodzielny Publiczny Zakład Opieki Zdrowotnej w Międzyrzecu Podlaskim</t>
  </si>
  <si>
    <t>Międzyrzec Podlaski</t>
  </si>
  <si>
    <t>Powiatowe Centrum Zdrowia sp. z o.o. Opole Lubelskie</t>
  </si>
  <si>
    <t>Opole Lubelskie</t>
  </si>
  <si>
    <t>Samodzielny Publiczny Zakład Opieki Zdrowotnej w Parczewie</t>
  </si>
  <si>
    <t>Parczew</t>
  </si>
  <si>
    <t>Samodzielny Publiczny Zakład Opieki Zdrowotnej w Puławach</t>
  </si>
  <si>
    <t>Puławy</t>
  </si>
  <si>
    <t>Samodzielny Publiczny Zakład Opieki Zdrowotnej w Radzyniu Podlaskim</t>
  </si>
  <si>
    <t>Radzyń Podlaski</t>
  </si>
  <si>
    <t>AMG Centrum Medyczne Szpital Powiatowy w Rykach</t>
  </si>
  <si>
    <t>Ryki</t>
  </si>
  <si>
    <t>Samodzielny Publiczny Zakład Opieki Zdrowotnej w Szczebrzeszynie</t>
  </si>
  <si>
    <t>Szczebrzeszyn</t>
  </si>
  <si>
    <t>Samodzielny Publiczny Zakład Opieki Zdrowotnej w Świdniku</t>
  </si>
  <si>
    <t>Świdnik</t>
  </si>
  <si>
    <t>Samodzielny Publiczny Zakład Opieki Zdrowotnej w Tomaszowie Lubelskim</t>
  </si>
  <si>
    <t>Tomaszów Lubelski</t>
  </si>
  <si>
    <t>Samodzielny Publiczny Zakład Opieki Zdrowotnej we Włodawie</t>
  </si>
  <si>
    <t>Włodawa</t>
  </si>
  <si>
    <t>Samodzielny Publiczny Szpital Kliniczny  nr 1 w Lublinie</t>
  </si>
  <si>
    <t>Samodzielny Publiczny Szpital Kliniczny  nr 4 w Lublinie</t>
  </si>
  <si>
    <t>Uniwersytecki Szpital Dziecięcy w Lublinie</t>
  </si>
  <si>
    <t xml:space="preserve">projekt wybierany w trybie nadzwyczajnym </t>
  </si>
  <si>
    <t>Regionalny Ośrodek Polityki Społecznej w Lublinie</t>
  </si>
  <si>
    <t>Razem przeciwko COVID-19!</t>
  </si>
  <si>
    <t>213 ośrodków pomocy społecznej - 209 w gminach oraz 4 w miastach na prawach powiatu (2 miejskie ośrodki pomocy rodzinie, 1 miejski ośrodek pomocy społecznej oraz 1 miejskie centrum pomocy rodzinie)</t>
  </si>
  <si>
    <t>obszar województwa lubelskiego</t>
  </si>
  <si>
    <t>20 powiatowych centrów pomocy rodzinie</t>
  </si>
  <si>
    <t>powiaty województwa lubelskiego</t>
  </si>
  <si>
    <t>Hospicjum "Santa Galla"</t>
  </si>
  <si>
    <t>Łabuńki Pierwsze</t>
  </si>
  <si>
    <t>Lubartowskie Stowarzyszenie Hospicjum Św. Anny</t>
  </si>
  <si>
    <t>Lubelskie Hospicjum dla Dzieci Im. Małego Księcia</t>
  </si>
  <si>
    <t>Lubelskie Towarzystwo Przyjaciół Chorych "Hospicjum Dobrego Samarytanina" w Lublinie</t>
  </si>
  <si>
    <t>Powiatowe Centrum Zdrowia Spółka z Ograniczoną Odpowiedzialnością</t>
  </si>
  <si>
    <t>Puławskie Towarzystwo Przyjaciół Chorych "Hospicjum'</t>
  </si>
  <si>
    <t>Włodawskie Towarzystwo Przyjaciół Chorych "Hospicjum"</t>
  </si>
  <si>
    <t>Zamojski Szpital Niepubliczny Spółka z Ograniczoną Odpowiedzialnością</t>
  </si>
  <si>
    <t>Towarzystwo Pomocy im. Św. Brata Alberta Koło Chełmskie</t>
  </si>
  <si>
    <t xml:space="preserve">Stowarzyszenie MONAR- Schronisko dla Osób Bezdomnych MARKOT </t>
  </si>
  <si>
    <t>"Nadzieja" Charytatywne Stowarzyszenie Niesienia Pomocy Chorym uzależnionym od Alkoholu</t>
  </si>
  <si>
    <t>SOS Ziemi Lubelskiej</t>
  </si>
  <si>
    <t>Wola Mysłowska</t>
  </si>
  <si>
    <t>Towarzystwo Pomocy im. św. Brata Alberta Koło w Świdniku</t>
  </si>
  <si>
    <t>Towarzystwo Pomocy im. św. Brata Alberta Koło Puławskie</t>
  </si>
  <si>
    <t>Miejski Ośrodek Pomocy Społecznej w Radzyniu Podlaskim</t>
  </si>
  <si>
    <t xml:space="preserve">Bractwo Miłosierdzia im. Św. Brata Alberta </t>
  </si>
  <si>
    <t>Towarzystwo Pomocy im. św. Brata Alberta Koło Zamojskie</t>
  </si>
  <si>
    <t>Celem projektu jest zabezpieczenie jednostek ochrony zdrowia Województwa Lubelskiego w środki ochrony osobistej oraz materiały niezbędne do przeciwdziałania COVID-19, w terminie do 31.12.2020 r.
Wsparciem zostały objęte: 1. Podmioty lecznicze; 2. Personel służb świadczących usługi zdrowotne (w tym kadry zarządzające) oraz osoby współpracujące/wspierające (np. wolontariusze); 3. Osoby, których bezpieczeństwo zdrowotne jest zagrożone w związku z sytuacją epidemiczną w kraju lub regionie (np. osoby objęte kwarantanną, pacjenci szpitali itd.) oraz ich otoczenie.
Wnioskodawca dokona zakupu środków ochrony osobistej i dezynfekcyjnych.Nowy projekt pozakonkursowy skierowany do szpitali powiatowych i szpitali klinicznych województwa lubelskiego.
Montaż finansowy:
- UE 85%,
- wkład własny 15% .
Całkowita wartość projektu: 7 000 000,00 zł.</t>
  </si>
  <si>
    <t>Zakup środków ochrony osobistej oraz środków dezynfekcyjnych dla OPS-ów, środków ochrony osobistej na  potrzeby pracowników oraz doposażenie stanowisk pracy w instytucjach opieki hospicyjno-paliatywnej, zakup środków ochrony osobistej zabezpieczające personel i osoby bezdomne przebywające w schroniskach.</t>
  </si>
  <si>
    <t>Zakres</t>
  </si>
  <si>
    <t>13i</t>
  </si>
  <si>
    <t xml:space="preserve">Wartość podpisanych umów - wsparcie UE [pln] </t>
  </si>
  <si>
    <t>Wartość podpisanych umów - wartośc wydatków kwalifikowalnych [pln]</t>
  </si>
  <si>
    <t>Wartość podpisanych umów - wartośc wydatków ogółem [pln]</t>
  </si>
  <si>
    <t>Miejsce na komentarz (m.in. w zakresie ewentualnych zmian)</t>
  </si>
  <si>
    <t xml:space="preserve">Tabela 5: Wybrane efekty działań </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</si>
  <si>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</si>
  <si>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</si>
  <si>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</si>
  <si>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</si>
  <si>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</si>
  <si>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Nakłady inwestycyjne na zakup aparatury medycznej (zł)</t>
  </si>
  <si>
    <t>Liczba wspartych podmiotów leczniczych (szt.)</t>
  </si>
  <si>
    <t>Liczba osób zagrożonych ubóstwem lub wykluczeniem społecznym objętych usługami zdrowotnymi  w programie (os.)</t>
  </si>
  <si>
    <t>Liczba wspartych w programie miejsc świadczenia usług zdrowotnych, istniejących po zakończeniu projektu (szt.)</t>
  </si>
  <si>
    <t>Oczekiwana liczba osób korzystających z ulepszonych usług opieki zdrowotnej (os.)</t>
  </si>
  <si>
    <t>Tabela 4: Ewaluacje w ochronie zdrowia</t>
  </si>
  <si>
    <t>TAK/NIE/NIE DOTYCZY</t>
  </si>
  <si>
    <t>Jeżeli tak proszę o krótką informację o wynikach ewaluacji (5 zdań)</t>
  </si>
  <si>
    <t>Społeczny Zakład Opieki Hospicyjnej im. Ks. Prałata Andrzeja Tokarzewskiego, Włodawskie Towarzystwo Przyjaciół Chorych "Hospicjum" we Włodawie</t>
  </si>
  <si>
    <t>Lubartowski Stowarzyszenie "Hospicjum Św. Anny " w Lubartowie</t>
  </si>
  <si>
    <t>Stowarzyszenie na rzecz Wspierania Zespołu Opieki Medycznej " Domowy Szpital" Wojewódzkiego Szpitala Specjalistycznego w Białej Podlaskiej</t>
  </si>
  <si>
    <t>Puławskie Towarzystwo Przyjaciół Chorych "Hospicjum" w Puławach</t>
  </si>
  <si>
    <t>Powiatowe Centrum Zdrowia Sp. z o.o. Hospicjum w Opolu Lubelskim</t>
  </si>
  <si>
    <t>Samodzielny Publiczny Zakład Opieki Zdrowotnej Oddział Paliatywny w Kraśniku</t>
  </si>
  <si>
    <t>Zamojski Szpital Niepubliczny Sp. z o.o. Hospicjum w Zamościu</t>
  </si>
  <si>
    <t>Samodzielny Publiczny Wojewódzki Szpital Specjalistyczny w Chełmie - Oddział Medycyny Paliatywnej</t>
  </si>
  <si>
    <t>Lubelskie Towarzystwo Przyjaciół Chorych "Hospicjum Dobrego Samarytanina"</t>
  </si>
  <si>
    <t>Lubelskie Hospicjum dla dzieci im. Małego Księcia</t>
  </si>
  <si>
    <t>Łabunie</t>
  </si>
  <si>
    <t>Hospicjum Santa Gala</t>
  </si>
  <si>
    <t>Towarzystwo Pomocy im. Św. Brata Alberta Koło w Puławach</t>
  </si>
  <si>
    <t>MOPR -Schronisko Miejskie w Radzyniu Podlaskim</t>
  </si>
  <si>
    <t xml:space="preserve">Schronisko dla bezdomnych mężczyzn z usługami opiekuńczymi ul. Młyńska 10, Lublin „Nadzieja” Charytatywne Stowarzyszenie Niesienia Pomocy Chorym i Uzależnionym od Alkoholu </t>
  </si>
  <si>
    <t>Schronisko dla bezdomnych mężczyzn, ul. Garbarska 17, Lublin „Nadzieja” Charytatywne Stowarzyszenie Niesienia Pomocy Chorym i Uzależnionym od Alkoholu w Lublinie</t>
  </si>
  <si>
    <t>Towarzystwo Pomocy im. Św. Brata Alberta w Chełmie</t>
  </si>
  <si>
    <t xml:space="preserve">Schronisko Ośrodek Wsparcia Osób bezdomnych Brata Alberta w Lublinie </t>
  </si>
  <si>
    <t>Towarzystwo Pomocy im. Św. Brata Alberta w Świdniku</t>
  </si>
  <si>
    <t>Schronisko Fundacja SOS Ziemi Lubelskiej</t>
  </si>
  <si>
    <t>Towarzystwo Pomocy im. Św. Brata Alberta Koło w Zamościu</t>
  </si>
  <si>
    <t>Schronisko dla osób bezdomnych MARKOT w Chełmie</t>
  </si>
  <si>
    <t>Dom Pomocy Społecznej w Zamościu</t>
  </si>
  <si>
    <t>Stara Wieś</t>
  </si>
  <si>
    <t>Domu Pomocy Społecznej „Stara Wieś” w Starej Wsi</t>
  </si>
  <si>
    <t>Żyrzyn</t>
  </si>
  <si>
    <t>Dom Pomocy Społecznej w Żyrzynie</t>
  </si>
  <si>
    <t>Domu Pomocy Społecznej w Tomaszowie Lubelskim</t>
  </si>
  <si>
    <t>Dom Pomocy Społecznej im. Św. Jana Pawła II w Lublinie</t>
  </si>
  <si>
    <t>Ostrów Lubelski</t>
  </si>
  <si>
    <t>Dom Pomocy Społecznej w Ostrowie Lubelskim</t>
  </si>
  <si>
    <t>Prawosławny Dom Pomocy Społecznej Diecezji Lubelsko – Chełmskiej</t>
  </si>
  <si>
    <t>Biłgoraj</t>
  </si>
  <si>
    <t>Dom Pomocy Społecznej dla Kombatantów w Biłgoraju</t>
  </si>
  <si>
    <t>Konstantynów</t>
  </si>
  <si>
    <t>Dom Pomocy Społecznej w Konstantynowie</t>
  </si>
  <si>
    <t>Kozula</t>
  </si>
  <si>
    <t>Dom Pomocy Społecznej w Kozuli</t>
  </si>
  <si>
    <t>Gościeradów</t>
  </si>
  <si>
    <t>Dom Pomocy Społecznej im. hr. Eligiusza Suchodolskiego w Gościeradowie</t>
  </si>
  <si>
    <t>Dom Pomocy Społecznej w Łukowie</t>
  </si>
  <si>
    <t>Ryżki</t>
  </si>
  <si>
    <t>Dom Pomocy Społecznej w Ryżkach</t>
  </si>
  <si>
    <t>Kostomłoty</t>
  </si>
  <si>
    <t>Dom Pomocy Społecznej w Kostomłotach</t>
  </si>
  <si>
    <t>„BARKA” Dom Pomocy Społecznej im. Jana Pawła II w Janowie Lubelskim</t>
  </si>
  <si>
    <t>Teodorówka</t>
  </si>
  <si>
    <t>Dom Pomocy Społecznej w Teodorówce</t>
  </si>
  <si>
    <t>Kalinka</t>
  </si>
  <si>
    <t>Dom Pomocy Społecznej w Kalince</t>
  </si>
  <si>
    <t>Ruskie Piaski</t>
  </si>
  <si>
    <t>Dom Pomocy Społecznej w Ruskich Piaskach</t>
  </si>
  <si>
    <t>Dom Pomocy Społecznej „Pod Modrzewiami” w Szczebrzeszynie</t>
  </si>
  <si>
    <t>Majdan Wielki</t>
  </si>
  <si>
    <t>Dom Pomocy Społecznej w Majdanie Wielkim</t>
  </si>
  <si>
    <t>Krasnobród</t>
  </si>
  <si>
    <t>Dom Pomocy Społecznej im. św. Siostry Faustyny w Krasnobrodzie</t>
  </si>
  <si>
    <t>Matczyn</t>
  </si>
  <si>
    <t>Dom Pomocy Społecznej w Matczynie</t>
  </si>
  <si>
    <t>Krasnymstaw</t>
  </si>
  <si>
    <t>Dom Pomocy Społecznej im. św. Jana Pawła II w Krasnymstawie,</t>
  </si>
  <si>
    <t>Kodeń</t>
  </si>
  <si>
    <t>Dom Pomocy Społecznej „Dom Pogodnej Starości Towarzystwa Pomocy im. św. Brata Alberta” w Kodniu</t>
  </si>
  <si>
    <t>Surhów</t>
  </si>
  <si>
    <t>Dom Pomocy Społecznej w Surhowie</t>
  </si>
  <si>
    <t>Bończa</t>
  </si>
  <si>
    <t>Dom Pomocy Społecznej w Bończy</t>
  </si>
  <si>
    <t>Dom Pomocy Społecznej w Kraśniku</t>
  </si>
  <si>
    <t>Kiełczewice</t>
  </si>
  <si>
    <t>Dom Pomocy Społecznej w Kiełczewicach</t>
  </si>
  <si>
    <t>Jadwinów</t>
  </si>
  <si>
    <t>Dom Pomocy Społecznej dla Dorosłych Zgromadzenia Sióstr Felicjanek w Jadwinowie</t>
  </si>
  <si>
    <t>Wola Gułowska</t>
  </si>
  <si>
    <t>Dom Pomocy Społecznej św. Józefa w Woli Gułowskiej</t>
  </si>
  <si>
    <t>Popkowice</t>
  </si>
  <si>
    <t>Dom Pomocy Społecznej w Popkowicach</t>
  </si>
  <si>
    <t>Dom Pomocy Społecznej im. Wiktorii Michelisowej w Lublinie</t>
  </si>
  <si>
    <t>Dom Pomocy Społecznej „Kalina” w Lublinie</t>
  </si>
  <si>
    <t>Tyszowce</t>
  </si>
  <si>
    <t>Dom Pomocy Społecznej w Tyszowcach</t>
  </si>
  <si>
    <t>Żulów</t>
  </si>
  <si>
    <t>Towarzystwo Opieki nad Ociemniałymi Stowarzyszenie Dom Pomocy Społecznej w Żułowie</t>
  </si>
  <si>
    <t>Dom Pomocy Społecznej dla Osób Niepełnosprawnych Fizycznie w Lublinie</t>
  </si>
  <si>
    <t>Dom Pomocy Społecznej „Betania” w Lublinie</t>
  </si>
  <si>
    <t>Dom Pomocy Społecznej im. Matki Teresy z Kalkuty w Lublinie</t>
  </si>
  <si>
    <t>Dom Pomocy Społecznej im. Roba Inja w Świdniku</t>
  </si>
  <si>
    <t>Wygnanowice</t>
  </si>
  <si>
    <t>Dom Pomocy Społecznej w Wygnanowicach</t>
  </si>
  <si>
    <t>Kock</t>
  </si>
  <si>
    <t>Dom Pomocy Społecznej im. Macieja Rataja w Kocku</t>
  </si>
  <si>
    <t>Krzesimów</t>
  </si>
  <si>
    <t>Dom Pomocy Społecznej w Krzesimowie</t>
  </si>
  <si>
    <t>Leopoldów</t>
  </si>
  <si>
    <t>Dom Pomocy Społecznej im. Siostry Heleny Drozdowskiej w Leopoldowie</t>
  </si>
  <si>
    <t>Kanie</t>
  </si>
  <si>
    <t>Dom Pomocy Społecznej w Kaniem</t>
  </si>
  <si>
    <t>Chojno Nowe</t>
  </si>
  <si>
    <t>Dom Pomocy Społecznej w Chojnie Nowym</t>
  </si>
  <si>
    <t>Nowiny</t>
  </si>
  <si>
    <t>Dom Pomocy Społecznej w Nowinach</t>
  </si>
  <si>
    <t>Różanka</t>
  </si>
  <si>
    <t>Dom Pomocy Społecznej „Senior” w Różance</t>
  </si>
  <si>
    <t> Nie</t>
  </si>
  <si>
    <t>nie dotyczy </t>
  </si>
  <si>
    <t>Nie </t>
  </si>
  <si>
    <t>Projekt zakłada zakup środków ochrony indywidualnej, tj.: maseczki ochronne jednorazowe, maseczki ochronne wielokrotnego użytku, rękawiczki jednorazowe, fartuchy ochronne, kombinezony ochronne, czepki ochronne, ochraniacze na buty, pościel jednorazowa, mydło antybakteryjne do mycia, środki do dezynfekcji rąk, środki do dezynfekcji powierzchni, ręczniki jednorazowe, chusteczki dezynfekcyjne.</t>
  </si>
  <si>
    <t>Razem przeciwko COVID-19 !-II</t>
  </si>
  <si>
    <t>Celem projektu jest zapobieganie rozprzestrzenianiu się COVID-19 w: 
• 213 ośrodkach pomocy społecznej,
• 20 powiatowych centrach pomocy rodzinie,
• 11 instytucjach opieki paliatywno-hospicyjnej,
• 10 schroniskach dla osób bezdomnych,
w terminie do 31.12.2020 r.
Wsparcie będzie skierowane również do 3643 pracowników wszystkich wymienionych instytucji oraz łącznie do 923 pacjentów/pensjonariuszy (463) i bezdomnych (460).  Poza wsparciem instytucji opieki hospicyjno-paliatywnej projekt obejmuje również wsparcie  ośrodków pomocy społecznej, powiatowych centrów pomocy rodzinie, schronisk i ośrodków wsparcia dla ofiar przemocy poprzez zakup środków ochrony osobistej, sprzętu do dezynfekcji - całkowity budżet projektu to 7 250 310,54 zł.
Montaż finansowy:
- UE 85%,
- budżet państwa 14%
- wkład własny 1%.
W ramach projektu będą zakupione:
a) środki ochrony osobistej oraz środki dezynfekcyjne niezbędne do bezpiecznego funkcjonowania OPS i PCPR podczas epidemii, w tym: rękawiczki jednorazowe, maseczki jednorazowe oraz wielokrotnego użytku, fartuchy, kombinezony, buty jednorazowe, gogle oraz środki dezynfekujące, termometry;
b) środki ochrony osobistej na  potrzeby pracowników oraz doposażenie stanowisk pracy w instytucjach opieki hospicyjno-paliatywnej, w tym: rękawiczki nitrylowe, maseczki jednorazowe, fartuchy jednorazowe, gogle, ochraniacze na buty, czepki jednorazowe, płyny do dezynfekcji rąk, płyny do dezynfekcji powierzchni, pościel jednorazowa, termometry bezdotykowe, urządzenia do ozonowania, lampy bakteriobójcze, koncentratory tlenu z wyposażeniem, profesjonalne urządzenia do szybkiej dezynfekcji pomieszczeń, bramki higieniczne ze środkiem dezynfekcyjnym,
c) środki ochrony osobistej zabezpieczające personel i osoby bezdomne przebywające w schroniskach, w tym: maseczki jednorazowe, maseczki wielorazowe, przyłbice, gogle, rękawiczki jednorazowe, fartuchy ochronne, kombinezony ochronne, pościel jednorazowa, środki do dezynfekcji higienicznej, płyny do dezynfekcji powierzchni, termometry bezdotykowe, zamgławiacze do dezynfekcji pomieszczeń.</t>
  </si>
  <si>
    <t>Zakup wyposażenia do walki z epidemią choroby COVID-19, w szczególności zakup odczynników, materiałów medycznych, środków do dezynfekcji, ochrony indywidualnej i transportu w terminie do 31.03.2021 r.
Wsparciem zostały objęte: 1. podmioty lecznicze; 2. personel służb świadczących usługi zdrowotne (w tym kadry zarządzające) oraz osoby współpracujące/wspierające (np. wolontariusze); 3. osoby, których bezpieczeństwo zdrowotne jest zagrożone w związku z sytuacją epidemiczną w kraju lub regionie (np. osoby objęte kwarantanną, pacjenci szpitali itd.) oraz ich otoczenie.
Wnioskodawca dla zabezpieczenia bezpieczeństwa zdrowotnego na terenie województwa lubelskiego dokona zakupu środków ochrony osobistej dla personelu medycznego 18 podmiotów podległych Samorządowi Województwa Lubelskiego.  Transportowe komory izolacyjne są urządzaniem przeznaczonym do transportu pacjentów o wysokim ryzyku zakażenia biologicznego na czas transportu do specjalistycznego ośrodka leczniczego. Komora/tuba izolacyjna chroniąca przed skażeniem biologicznym wykorzystywana przy transporcie pacjenta.
Montaż finansowy:
- UE 85%
- budżet państwa 14%
- wkład własny 1%.
Całkowita wartość projektu: 17 354 117,65 zł.</t>
  </si>
  <si>
    <r>
      <rPr>
        <b/>
        <sz val="10"/>
        <rFont val="Calibri"/>
        <family val="2"/>
        <charset val="238"/>
      </rPr>
      <t>Zgodnie z diagnozą potrzeb Wnioskodawca zakupi:</t>
    </r>
    <r>
      <rPr>
        <sz val="10"/>
        <rFont val="Calibri"/>
        <family val="2"/>
        <charset val="238"/>
      </rPr>
      <t xml:space="preserve"> Maska, Kombinezon, Maska FFP2/3, Fartuch, Gogle, Przyłbice, Czepki, rękawice i środki dezynfekcyjne oraz komory/tuby transportowe pacjentów podejrzanych o skażenie biologiczne.</t>
    </r>
  </si>
  <si>
    <t xml:space="preserve">Tabela 3. Wykaz działań na rzecz COVID-19 na podstawie informacji przekazanych do SKS </t>
  </si>
  <si>
    <t>Narzędzie 13, Narzędzie 14, Narzędzie 17</t>
  </si>
  <si>
    <t>RPO WLU.13.P.4</t>
  </si>
  <si>
    <t>Dobudowa pawilonu do budynku szpitala w SPZOZ w Kraśniku w celu poprawy dostępności i jakości świadczonych usług, zabezpieczenia świadczeń na oddziałach ginekologicznym, położniczym i neonatologicznym oraz reorganizacji funkcjonowania szpitala</t>
  </si>
  <si>
    <t>I kwartał 2021</t>
  </si>
  <si>
    <t>2/2021/O</t>
  </si>
  <si>
    <t>tryb obiegowy</t>
  </si>
  <si>
    <t>Odporne Lubelskie – zasoby REACT-EU dla Lubelskiego</t>
  </si>
  <si>
    <t>Liczba usług publicznych udostępnionych on-line o stopniu dojrzałości 3 - dwustronna interakcja (szt.)</t>
  </si>
  <si>
    <t>Celem głównym projektu jest zapobieganie rozprzestrzenianiu się COVID-19 w 47 domach pomocy społecznej, 11 instytucjach opieki paliatywno-hospicyjnej, 10 schroniskach dla osób bezdomnych. Wsparcie będzie skierowane do 3698 pracowników wszystkich wymienionych instytucji oraz łącznie do 5555 pacjentów/mieszkańców/osób bezdomnych (4520 mieszkańców domów pomocy społecznej, 572 osób objętych opieką paliatywno-hospicyjną i 463 bezdomnych) poprzez zakup środków ochrony osobistej zabezpieczających potrzeby mieszkańców domów pomocy społecznej, osób objętych opieką paliatywno-hospicyjną i bezdomnych oraz pracowników ww. instytucji. Realizacja projektu przyczyni się do utrzymania oraz dostosowania funkcjonowania tych jednostek do sytuacji zagrożenia epidemią COVID-19.
Montaż finansowy:
- UE 85%,
- budżet państwa 14%
- wkład własny 1%.
Wydłużenie realizacji projektu do 30.04.2022 r.</t>
  </si>
  <si>
    <t>P13i</t>
  </si>
  <si>
    <t>RPO WLU.15.P.1</t>
  </si>
  <si>
    <t xml:space="preserve">Rozwój i podniesienie jakości usług medycznych Wojewódzkiego Ośrodka Medycyny Pracy Centrum Profilaktyczno-Leczniczego w Lublinie poprzez rozbudowę infrastruktury i doposażenie bloku C w związku ze zwalczaniem skutków pandemii COVID-10 </t>
  </si>
  <si>
    <t>I kwartał 2022</t>
  </si>
  <si>
    <t>8/2022/XXVIII</t>
  </si>
  <si>
    <t>XXVIII posiedzenie</t>
  </si>
  <si>
    <t>RPO WLU.13.P.5</t>
  </si>
  <si>
    <t>Zwiększenie efektywności funkcjonowania Klinicznego Oddziału Toksykologiczno-Kardiologicznego w Wojewódzkim Szpitalu Specjalistycznym im. Stefana Kardynała Wyszyńskiego SP ZOZ w Lublinie poprzez modernizację, zakup nowoczesnego sprzętu medycznego oraz jego wymianę</t>
  </si>
  <si>
    <t>Narzędzie 13, Narzędzie 14</t>
  </si>
  <si>
    <t xml:space="preserve">I kwartał 2022 </t>
  </si>
  <si>
    <t>13/2022/XXVIII</t>
  </si>
  <si>
    <t>RPO WLU.2.P.1</t>
  </si>
  <si>
    <t>Nadzędzie 26</t>
  </si>
  <si>
    <t>Podniesienie jakości usług informatycznych w Wojewódzkim Szpitalu Specjalistycznym im. Stefana Kardynała Wyszyńskiego SP ZOZ w Lublinie</t>
  </si>
  <si>
    <t>RPO WLU.13.P.6</t>
  </si>
  <si>
    <t>Narzędzie 13,  Narzędzie 14</t>
  </si>
  <si>
    <t>Utworzenie systemu zabiegowo-anestezjologicznego w Wojewódzkim Szpitalu Specjalistycznym im. Stefana Kardynała Wyszyńskiego SP ZOZ w Lublinie</t>
  </si>
  <si>
    <t>II kwartał 2022</t>
  </si>
  <si>
    <t>XXIX posiedzenie</t>
  </si>
  <si>
    <t>Nazwa Programu: Regionalny Program Operacyjny Województwa Lubelskiego na lata 2014 – 2020</t>
  </si>
  <si>
    <t>RPLU.15.02.00</t>
  </si>
  <si>
    <t>*** RPLU.15.02.00 - Brak poddziałania ***</t>
  </si>
  <si>
    <t>RPLU.15.02.01</t>
  </si>
  <si>
    <t xml:space="preserve"> </t>
  </si>
  <si>
    <t>Suma wskaźnika z Działań 13.1 i 15.2</t>
  </si>
  <si>
    <t>21/2022/XXIX</t>
  </si>
  <si>
    <t>SUMA EURO</t>
  </si>
  <si>
    <t>SUMA PLN</t>
  </si>
  <si>
    <t>SUMA</t>
  </si>
  <si>
    <t>REACT-EU</t>
  </si>
  <si>
    <t>Czy w 2023 r. realizowali Państwo ewaluację z zakresu ochrony zdrowia (w całości lub częściowo poświęconej wsparciu ze środków UE ochrony zdrowia)?</t>
  </si>
  <si>
    <t>kurs (wg tabeli NBP 251/A/NBP/2023 z dnia 2023-12-29)</t>
  </si>
  <si>
    <t>Wartość osiągnięta (stan na 31.12.2023 r.)</t>
  </si>
  <si>
    <t>Wartość docelowa (stan na 31.12.2023 r.)</t>
  </si>
  <si>
    <t>W 2023 r. Instytucja Zarządzająca RPO WL 2014-2020 nie realizowała ewaluacji z zakresu ochrony zdrowia.</t>
  </si>
  <si>
    <t>Nie dotyczy</t>
  </si>
  <si>
    <t>Wartość osiągnięta (kolumna 2) prezentuje wartość osiągnięcia wskaźnika dla całej OP 2 Cyfrowe Lubelskie RPO WL 2014-2020, PI 2c (projekty z zakresu e-administracji, e-włączenia społecznego, e-kultury i e-zdrowia). Wartość wskaźnika osiągnięta w projektach dot. e-zdrowia i odpowiadająca obszarowi kategorii interwencji 81 wynosi 90 szt. (usługi na 3-poziomie), co stanowi 18,87% wartości docelowej dla OP2. Pozostawienie wartości osiągnięcia wskaźnika dla całej OP 2 wynika z faktu, iż nie ma wyznaczonej wartości docelowej dla przedmiotowego wskaźnika w obszarze zdrowia.</t>
  </si>
  <si>
    <t>Wartość osiągnięta (kolumna 2) prezentuje wartość osiągnięcia wskaźnika dla całej OP 2 Cyfrowe Lubelskie RPO WL 2014-2020, PI 2c (projekty z zakresu e-administracji, e-włączenia społecznego, e-kultury i e-zdrowia). Wartość wskaźnika osiągnięta w projektach dot. e-zdrowia i odpowiadająca obszarowi kategorii interwencji 81 wynosi 4 szt., co stanowi 1,45% wartości docelowej dla OP2. Pozostawienie wartości osiągnięcia wskaźnika dla całej OP 2 wynika z faktu, iż nie ma wyznaczonej wartości docelowej dla przedmiotowego wskaźnika w obszarze zdrowia.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</si>
</sst>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8" formatCode="_-* #,##0.00_-;\-* #,##0.00_-;_-* &quot;-&quot;??_-;_-@_-"/>
  </numFmts>
  <fonts count="31" x14ac:knownFonts="1">
    <font>
      <sz val="11"/>
      <color theme="1"/>
      <name val="Calibri"/>
      <family val="2"/>
      <charset val="238"/>
      <scheme val="minor"/>
    </font>
    <font>
      <sz val="11"/>
      <color theme="1"/>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sz val="10"/>
      <color theme="1"/>
      <name val="Arial"/>
      <family val="2"/>
      <charset val="238"/>
    </font>
    <font>
      <b/>
      <sz val="9"/>
      <color rgb="FFFF0000"/>
      <name val="Arial"/>
      <family val="2"/>
      <charset val="238"/>
    </font>
    <font>
      <sz val="11"/>
      <color theme="1"/>
      <name val="Calibri"/>
      <family val="2"/>
      <charset val="238"/>
    </font>
    <font>
      <sz val="10"/>
      <name val="Calibri"/>
      <family val="2"/>
      <charset val="238"/>
      <scheme val="minor"/>
    </font>
    <font>
      <sz val="9"/>
      <color theme="1"/>
      <name val="Calibri"/>
      <family val="2"/>
      <charset val="238"/>
      <scheme val="minor"/>
    </font>
    <font>
      <b/>
      <sz val="9"/>
      <name val="Calibri"/>
      <family val="2"/>
      <charset val="238"/>
      <scheme val="minor"/>
    </font>
    <font>
      <sz val="11"/>
      <color rgb="FF000000"/>
      <name val="Calibri"/>
      <family val="2"/>
      <charset val="238"/>
    </font>
    <font>
      <sz val="11"/>
      <name val="Calibri"/>
      <family val="2"/>
      <charset val="238"/>
      <scheme val="minor"/>
    </font>
    <font>
      <b/>
      <i/>
      <sz val="11"/>
      <name val="Calibri"/>
      <family val="2"/>
      <charset val="238"/>
      <scheme val="minor"/>
    </font>
    <font>
      <b/>
      <sz val="9"/>
      <color theme="1"/>
      <name val="Calibri"/>
      <family val="2"/>
      <charset val="238"/>
      <scheme val="minor"/>
    </font>
    <font>
      <b/>
      <i/>
      <sz val="9"/>
      <color theme="1"/>
      <name val="Arial"/>
      <family val="2"/>
      <charset val="238"/>
    </font>
    <font>
      <sz val="10"/>
      <name val="Calibri"/>
      <family val="2"/>
      <charset val="238"/>
    </font>
    <font>
      <b/>
      <sz val="10"/>
      <name val="Calibri"/>
      <family val="2"/>
      <charset val="238"/>
    </font>
    <font>
      <strike/>
      <sz val="10"/>
      <name val="Calibri"/>
      <family val="2"/>
      <charset val="238"/>
    </font>
    <font>
      <sz val="9"/>
      <name val="Calibri"/>
      <family val="2"/>
      <charset val="238"/>
      <scheme val="minor"/>
    </font>
    <font>
      <b/>
      <sz val="10"/>
      <name val="Calibri"/>
      <family val="2"/>
      <charset val="238"/>
      <scheme val="minor"/>
    </font>
    <font>
      <b/>
      <i/>
      <sz val="10"/>
      <name val="Calibri"/>
      <family val="2"/>
      <charset val="238"/>
      <scheme val="minor"/>
    </font>
    <font>
      <sz val="11"/>
      <color rgb="FFFF0000"/>
      <name val="Calibri"/>
      <family val="2"/>
      <charset val="238"/>
      <scheme val="minor"/>
    </font>
    <font>
      <b/>
      <u/>
      <sz val="9"/>
      <name val="Arial"/>
      <family val="2"/>
      <charset val="238"/>
    </font>
    <font>
      <b/>
      <sz val="9"/>
      <name val="Arial"/>
      <family val="2"/>
      <charset val="238"/>
    </font>
    <font>
      <b/>
      <sz val="11"/>
      <name val="Calibri"/>
      <family val="2"/>
      <charset val="238"/>
      <scheme val="minor"/>
    </font>
    <font>
      <sz val="11"/>
      <name val="Arial"/>
      <family val="2"/>
      <charset val="238"/>
    </font>
    <font>
      <b/>
      <u/>
      <sz val="11"/>
      <name val="Calibri"/>
      <family val="2"/>
      <charset val="238"/>
      <scheme val="minor"/>
    </font>
    <font>
      <sz val="8"/>
      <name val="Calibri"/>
      <family val="2"/>
      <charset val="238"/>
      <scheme val="minor"/>
    </font>
  </fonts>
  <fills count="12">
    <fill>
      <patternFill patternType="none"/>
    </fill>
    <fill>
      <patternFill patternType="gray125"/>
    </fill>
    <fill>
      <patternFill patternType="solid">
        <fgColor rgb="FFD5D9E2"/>
      </patternFill>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8"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979991"/>
      </left>
      <right/>
      <top style="thin">
        <color rgb="FF979991"/>
      </top>
      <bottom style="thin">
        <color rgb="FF979991"/>
      </bottom>
      <diagonal/>
    </border>
    <border>
      <left style="medium">
        <color indexed="64"/>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s>
  <cellStyleXfs count="10">
    <xf numFmtId="0" fontId="0" fillId="0" borderId="0"/>
    <xf numFmtId="164" fontId="1" fillId="0" borderId="0" applyFont="0" applyFill="0" applyBorder="0" applyAlignment="0" applyProtection="0"/>
    <xf numFmtId="0" fontId="9" fillId="0" borderId="0"/>
    <xf numFmtId="164" fontId="1" fillId="0" borderId="0" applyFont="0" applyFill="0" applyBorder="0" applyAlignment="0" applyProtection="0"/>
    <xf numFmtId="43" fontId="1" fillId="0" borderId="0" applyFont="0" applyFill="0" applyBorder="0" applyAlignment="0" applyProtection="0"/>
    <xf numFmtId="0" fontId="13" fillId="0" borderId="0"/>
    <xf numFmtId="43" fontId="1"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cellStyleXfs>
  <cellXfs count="300">
    <xf numFmtId="0" fontId="0" fillId="0" borderId="0" xfId="0"/>
    <xf numFmtId="164" fontId="2" fillId="0" borderId="0" xfId="1" applyFont="1"/>
    <xf numFmtId="0" fontId="2" fillId="0" borderId="0" xfId="0" applyFont="1"/>
    <xf numFmtId="0" fontId="2" fillId="0" borderId="0" xfId="0" applyFont="1" applyAlignment="1">
      <alignment wrapText="1"/>
    </xf>
    <xf numFmtId="0" fontId="3" fillId="0" borderId="0" xfId="0" applyFont="1"/>
    <xf numFmtId="0" fontId="4" fillId="0" borderId="0" xfId="0" applyFont="1"/>
    <xf numFmtId="0" fontId="2" fillId="0" borderId="0" xfId="0" applyFont="1" applyAlignment="1">
      <alignment horizontal="center" vertical="center" wrapText="1"/>
    </xf>
    <xf numFmtId="0" fontId="5" fillId="0" borderId="0" xfId="0" applyFont="1"/>
    <xf numFmtId="0" fontId="5" fillId="0" borderId="0" xfId="0" applyFont="1" applyAlignment="1">
      <alignment wrapText="1"/>
    </xf>
    <xf numFmtId="164" fontId="5" fillId="0" borderId="0" xfId="1" applyFont="1"/>
    <xf numFmtId="0" fontId="8" fillId="0" borderId="0" xfId="0" applyFont="1"/>
    <xf numFmtId="4" fontId="2" fillId="0" borderId="1" xfId="1" applyNumberFormat="1" applyFont="1" applyFill="1" applyBorder="1" applyAlignment="1">
      <alignment horizontal="right" vertical="top" wrapText="1"/>
    </xf>
    <xf numFmtId="0" fontId="7" fillId="0" borderId="0" xfId="0" applyFont="1" applyAlignment="1">
      <alignment vertical="center"/>
    </xf>
    <xf numFmtId="4" fontId="6" fillId="0" borderId="1" xfId="1" applyNumberFormat="1" applyFont="1" applyFill="1" applyBorder="1" applyAlignment="1">
      <alignment horizontal="right" vertical="top" wrapText="1"/>
    </xf>
    <xf numFmtId="4" fontId="6" fillId="0" borderId="1" xfId="0" applyNumberFormat="1" applyFont="1" applyBorder="1" applyAlignment="1">
      <alignment horizontal="right" vertical="top"/>
    </xf>
    <xf numFmtId="0" fontId="6" fillId="0" borderId="1" xfId="0" applyFont="1" applyBorder="1" applyAlignment="1">
      <alignment horizontal="left" vertical="top"/>
    </xf>
    <xf numFmtId="0" fontId="6" fillId="0" borderId="1" xfId="0" applyFont="1" applyBorder="1" applyAlignment="1">
      <alignment vertical="top" wrapText="1"/>
    </xf>
    <xf numFmtId="14" fontId="6" fillId="0" borderId="1" xfId="0" applyNumberFormat="1" applyFont="1" applyBorder="1" applyAlignment="1">
      <alignment horizontal="left" vertical="top" wrapText="1"/>
    </xf>
    <xf numFmtId="49" fontId="6" fillId="0" borderId="1" xfId="0" applyNumberFormat="1" applyFont="1" applyBorder="1" applyAlignment="1">
      <alignment horizontal="left" vertical="top" wrapText="1"/>
    </xf>
    <xf numFmtId="0" fontId="11" fillId="0" borderId="0" xfId="0" applyFont="1"/>
    <xf numFmtId="0" fontId="15" fillId="0" borderId="0" xfId="0" applyFont="1" applyAlignment="1">
      <alignment horizontal="left"/>
    </xf>
    <xf numFmtId="0" fontId="15" fillId="0" borderId="0" xfId="0" applyFont="1"/>
    <xf numFmtId="0" fontId="14" fillId="0" borderId="0" xfId="0" applyFont="1"/>
    <xf numFmtId="0" fontId="14" fillId="0" borderId="0" xfId="0" applyFont="1" applyAlignment="1">
      <alignment horizontal="left"/>
    </xf>
    <xf numFmtId="0" fontId="10" fillId="0" borderId="0" xfId="0" applyFont="1" applyAlignment="1">
      <alignment horizontal="left"/>
    </xf>
    <xf numFmtId="0" fontId="6" fillId="0" borderId="1" xfId="0" applyFont="1" applyBorder="1" applyAlignment="1">
      <alignment horizontal="left" vertical="top" wrapText="1"/>
    </xf>
    <xf numFmtId="0" fontId="16" fillId="0" borderId="0" xfId="0" applyFont="1"/>
    <xf numFmtId="0" fontId="17" fillId="2" borderId="11"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2" xfId="0" applyFont="1" applyFill="1" applyBorder="1" applyAlignment="1">
      <alignment horizontal="center" vertical="top" wrapText="1"/>
    </xf>
    <xf numFmtId="0" fontId="14" fillId="0" borderId="0" xfId="0" applyFont="1" applyAlignment="1">
      <alignment horizontal="center"/>
    </xf>
    <xf numFmtId="0" fontId="14" fillId="0" borderId="1" xfId="0" applyFont="1" applyBorder="1"/>
    <xf numFmtId="0" fontId="10" fillId="0" borderId="1" xfId="0" applyFont="1" applyBorder="1"/>
    <xf numFmtId="0" fontId="10" fillId="3" borderId="1" xfId="0" applyFont="1" applyFill="1" applyBorder="1" applyAlignment="1">
      <alignment vertical="center"/>
    </xf>
    <xf numFmtId="0" fontId="10" fillId="4" borderId="20" xfId="0" applyFont="1" applyFill="1" applyBorder="1" applyAlignment="1">
      <alignment horizontal="left" vertical="center"/>
    </xf>
    <xf numFmtId="4" fontId="18" fillId="5" borderId="16" xfId="4" applyNumberFormat="1" applyFont="1" applyFill="1" applyBorder="1" applyAlignment="1">
      <alignment horizontal="right" vertical="center"/>
    </xf>
    <xf numFmtId="43" fontId="18" fillId="5" borderId="16" xfId="4" applyFont="1" applyFill="1" applyBorder="1" applyAlignment="1">
      <alignment horizontal="right" vertical="center"/>
    </xf>
    <xf numFmtId="0" fontId="18" fillId="5" borderId="16" xfId="0" applyFont="1" applyFill="1" applyBorder="1" applyAlignment="1">
      <alignment wrapText="1"/>
    </xf>
    <xf numFmtId="4" fontId="18" fillId="5" borderId="1" xfId="4" applyNumberFormat="1" applyFont="1" applyFill="1" applyBorder="1" applyAlignment="1">
      <alignment horizontal="right" vertical="center"/>
    </xf>
    <xf numFmtId="43" fontId="18" fillId="5" borderId="1" xfId="4" applyFont="1" applyFill="1" applyBorder="1" applyAlignment="1">
      <alignment horizontal="right" vertical="center"/>
    </xf>
    <xf numFmtId="0" fontId="18" fillId="5" borderId="1" xfId="0" applyFont="1" applyFill="1" applyBorder="1" applyAlignment="1">
      <alignment wrapText="1"/>
    </xf>
    <xf numFmtId="0" fontId="18" fillId="4" borderId="1" xfId="0" applyFont="1" applyFill="1" applyBorder="1" applyAlignment="1">
      <alignment wrapText="1"/>
    </xf>
    <xf numFmtId="4" fontId="18" fillId="4" borderId="1" xfId="4" applyNumberFormat="1" applyFont="1" applyFill="1" applyBorder="1" applyAlignment="1">
      <alignment horizontal="right" vertical="center"/>
    </xf>
    <xf numFmtId="43" fontId="18" fillId="4" borderId="1" xfId="4" applyFont="1" applyFill="1" applyBorder="1" applyAlignment="1">
      <alignment horizontal="right" vertical="center"/>
    </xf>
    <xf numFmtId="0" fontId="20" fillId="4" borderId="1" xfId="0" applyFont="1" applyFill="1" applyBorder="1" applyAlignment="1">
      <alignment vertical="center"/>
    </xf>
    <xf numFmtId="0" fontId="20" fillId="4" borderId="1" xfId="0" applyFont="1" applyFill="1" applyBorder="1" applyAlignment="1">
      <alignment vertical="center" wrapText="1"/>
    </xf>
    <xf numFmtId="4" fontId="19" fillId="4" borderId="1" xfId="4" applyNumberFormat="1" applyFont="1" applyFill="1" applyBorder="1" applyAlignment="1">
      <alignment horizontal="right" vertical="center"/>
    </xf>
    <xf numFmtId="43" fontId="19" fillId="4" borderId="1" xfId="4" applyFont="1" applyFill="1" applyBorder="1" applyAlignment="1">
      <alignment horizontal="right" vertical="center"/>
    </xf>
    <xf numFmtId="0" fontId="10" fillId="5" borderId="2"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21" fillId="6" borderId="19" xfId="0" applyFont="1" applyFill="1" applyBorder="1" applyAlignment="1">
      <alignment horizontal="center" vertical="center" wrapText="1"/>
    </xf>
    <xf numFmtId="0" fontId="21" fillId="6" borderId="16" xfId="0"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5" fillId="0" borderId="0" xfId="0" applyFont="1" applyAlignment="1">
      <alignment vertical="center"/>
    </xf>
    <xf numFmtId="0" fontId="15" fillId="0" borderId="0" xfId="0" applyFont="1" applyAlignment="1">
      <alignment horizontal="right"/>
    </xf>
    <xf numFmtId="0" fontId="23" fillId="0" borderId="0" xfId="0" applyFont="1" applyAlignment="1">
      <alignment horizontal="left"/>
    </xf>
    <xf numFmtId="0" fontId="2" fillId="0" borderId="1" xfId="0" applyFont="1" applyBorder="1" applyAlignment="1">
      <alignment horizontal="left" vertical="top" wrapText="1"/>
    </xf>
    <xf numFmtId="164" fontId="2" fillId="0" borderId="1" xfId="1" applyFont="1" applyBorder="1" applyAlignment="1">
      <alignment horizontal="left" vertical="top"/>
    </xf>
    <xf numFmtId="0" fontId="2" fillId="0" borderId="1" xfId="0" applyFont="1" applyBorder="1" applyAlignment="1">
      <alignment horizontal="left" vertical="top"/>
    </xf>
    <xf numFmtId="0" fontId="24" fillId="0" borderId="0" xfId="0" applyFont="1"/>
    <xf numFmtId="0" fontId="22" fillId="6" borderId="16" xfId="0" applyFont="1" applyFill="1" applyBorder="1" applyAlignment="1">
      <alignment horizontal="center" vertical="center" wrapText="1"/>
    </xf>
    <xf numFmtId="0" fontId="18" fillId="4" borderId="1" xfId="0" applyFont="1" applyFill="1" applyBorder="1" applyAlignment="1">
      <alignment vertical="center"/>
    </xf>
    <xf numFmtId="0" fontId="18" fillId="5" borderId="16" xfId="0" applyFont="1" applyFill="1" applyBorder="1" applyAlignment="1">
      <alignment vertical="center"/>
    </xf>
    <xf numFmtId="0" fontId="18" fillId="4" borderId="1" xfId="0" applyFont="1" applyFill="1" applyBorder="1" applyAlignment="1">
      <alignment vertical="center" wrapText="1"/>
    </xf>
    <xf numFmtId="0" fontId="18" fillId="4" borderId="1" xfId="0" applyFont="1" applyFill="1" applyBorder="1" applyAlignment="1">
      <alignment horizontal="left" vertical="center"/>
    </xf>
    <xf numFmtId="0" fontId="18" fillId="4" borderId="1" xfId="0" applyFont="1" applyFill="1" applyBorder="1" applyAlignment="1">
      <alignment horizontal="center" vertical="center"/>
    </xf>
    <xf numFmtId="0" fontId="18" fillId="5" borderId="1" xfId="0" applyFont="1" applyFill="1" applyBorder="1" applyAlignment="1">
      <alignment vertical="center"/>
    </xf>
    <xf numFmtId="0" fontId="18" fillId="5" borderId="1" xfId="0" applyFont="1" applyFill="1" applyBorder="1" applyAlignment="1">
      <alignment vertical="center" wrapText="1"/>
    </xf>
    <xf numFmtId="0" fontId="18" fillId="5" borderId="16" xfId="0" applyFont="1" applyFill="1" applyBorder="1" applyAlignment="1">
      <alignment vertical="center" wrapText="1"/>
    </xf>
    <xf numFmtId="0" fontId="18" fillId="5" borderId="1" xfId="0" applyFont="1" applyFill="1" applyBorder="1" applyAlignment="1">
      <alignment horizontal="left" vertical="center" wrapText="1"/>
    </xf>
    <xf numFmtId="0" fontId="25" fillId="0" borderId="0" xfId="0" applyFont="1"/>
    <xf numFmtId="0" fontId="26" fillId="0" borderId="0" xfId="0" applyFont="1"/>
    <xf numFmtId="0" fontId="10" fillId="0" borderId="0" xfId="0" applyFont="1"/>
    <xf numFmtId="0" fontId="6" fillId="0" borderId="0" xfId="0" applyFont="1"/>
    <xf numFmtId="0" fontId="21" fillId="0" borderId="0" xfId="0" applyFont="1"/>
    <xf numFmtId="0" fontId="25" fillId="0" borderId="0" xfId="0" applyFont="1" applyAlignment="1">
      <alignment horizontal="center"/>
    </xf>
    <xf numFmtId="0" fontId="27" fillId="0" borderId="0" xfId="0" applyFont="1" applyAlignment="1">
      <alignment horizontal="center" vertical="center"/>
    </xf>
    <xf numFmtId="0" fontId="28" fillId="0" borderId="0" xfId="0" applyFont="1"/>
    <xf numFmtId="0" fontId="14" fillId="0" borderId="0" xfId="0" applyFont="1" applyAlignment="1">
      <alignment horizontal="right"/>
    </xf>
    <xf numFmtId="4" fontId="14" fillId="0" borderId="0" xfId="0" applyNumberFormat="1" applyFont="1"/>
    <xf numFmtId="0" fontId="14" fillId="4" borderId="1" xfId="0" applyFont="1" applyFill="1" applyBorder="1"/>
    <xf numFmtId="164" fontId="14" fillId="4" borderId="1" xfId="0" applyNumberFormat="1" applyFont="1" applyFill="1" applyBorder="1"/>
    <xf numFmtId="0" fontId="10" fillId="0" borderId="1" xfId="0" applyFont="1" applyBorder="1" applyAlignment="1">
      <alignment vertical="center"/>
    </xf>
    <xf numFmtId="0" fontId="14" fillId="4" borderId="0" xfId="0" applyFont="1" applyFill="1"/>
    <xf numFmtId="0" fontId="15" fillId="4" borderId="0" xfId="0" applyFont="1" applyFill="1"/>
    <xf numFmtId="0" fontId="6" fillId="0" borderId="1" xfId="0" applyFont="1" applyBorder="1" applyAlignment="1">
      <alignment vertical="top"/>
    </xf>
    <xf numFmtId="0" fontId="6" fillId="2" borderId="1" xfId="0" applyFont="1" applyFill="1" applyBorder="1" applyAlignment="1">
      <alignment horizontal="left" vertical="top" wrapText="1"/>
    </xf>
    <xf numFmtId="0" fontId="6" fillId="2" borderId="11" xfId="0" applyFont="1" applyFill="1" applyBorder="1" applyAlignment="1">
      <alignment horizontal="center" vertical="top" wrapText="1"/>
    </xf>
    <xf numFmtId="0" fontId="6" fillId="2" borderId="1" xfId="0" applyFont="1" applyFill="1" applyBorder="1" applyAlignment="1">
      <alignment horizontal="center" vertical="top" wrapText="1"/>
    </xf>
    <xf numFmtId="4" fontId="6" fillId="0" borderId="1" xfId="0" applyNumberFormat="1" applyFont="1" applyBorder="1"/>
    <xf numFmtId="0" fontId="10" fillId="4" borderId="0" xfId="0" applyFont="1" applyFill="1"/>
    <xf numFmtId="164" fontId="10" fillId="4" borderId="0" xfId="0" applyNumberFormat="1" applyFont="1" applyFill="1" applyAlignment="1">
      <alignment horizontal="center" vertical="center" wrapText="1"/>
    </xf>
    <xf numFmtId="0" fontId="18" fillId="5" borderId="16" xfId="0" applyFont="1" applyFill="1" applyBorder="1" applyAlignment="1">
      <alignment horizontal="left" vertical="center"/>
    </xf>
    <xf numFmtId="0" fontId="18" fillId="5" borderId="1" xfId="0" applyFont="1" applyFill="1" applyBorder="1" applyAlignment="1">
      <alignment horizontal="left" vertical="center"/>
    </xf>
    <xf numFmtId="4" fontId="18" fillId="5" borderId="1" xfId="0" applyNumberFormat="1" applyFont="1" applyFill="1" applyBorder="1" applyAlignment="1">
      <alignment horizontal="right" vertical="center"/>
    </xf>
    <xf numFmtId="0" fontId="18" fillId="4" borderId="1" xfId="0" applyFont="1" applyFill="1" applyBorder="1" applyAlignment="1">
      <alignment horizontal="left" vertical="center" wrapText="1"/>
    </xf>
    <xf numFmtId="0" fontId="10" fillId="4" borderId="0" xfId="0" applyFont="1" applyFill="1" applyAlignment="1">
      <alignment horizontal="center" vertical="center" wrapText="1"/>
    </xf>
    <xf numFmtId="0" fontId="6" fillId="0" borderId="12" xfId="0" applyFont="1" applyBorder="1" applyAlignment="1">
      <alignment wrapText="1"/>
    </xf>
    <xf numFmtId="0" fontId="6" fillId="0" borderId="12" xfId="0" applyFont="1" applyBorder="1"/>
    <xf numFmtId="0" fontId="6" fillId="2" borderId="17" xfId="0" applyFont="1" applyFill="1" applyBorder="1" applyAlignment="1">
      <alignment horizontal="center" vertical="top" wrapText="1"/>
    </xf>
    <xf numFmtId="0" fontId="6" fillId="2" borderId="12" xfId="0" applyFont="1" applyFill="1" applyBorder="1" applyAlignment="1">
      <alignment horizontal="center" vertical="top" wrapText="1"/>
    </xf>
    <xf numFmtId="43" fontId="19" fillId="5" borderId="1" xfId="4" applyFont="1" applyFill="1" applyBorder="1" applyAlignment="1">
      <alignment horizontal="right" vertical="center"/>
    </xf>
    <xf numFmtId="0" fontId="19" fillId="5" borderId="1" xfId="0" applyFont="1" applyFill="1" applyBorder="1" applyAlignment="1">
      <alignment horizontal="left" vertical="center"/>
    </xf>
    <xf numFmtId="4" fontId="19" fillId="5" borderId="1" xfId="4" applyNumberFormat="1" applyFont="1" applyFill="1" applyBorder="1" applyAlignment="1">
      <alignment horizontal="center" vertical="center" wrapText="1"/>
    </xf>
    <xf numFmtId="4" fontId="19" fillId="5" borderId="1" xfId="4" applyNumberFormat="1" applyFont="1" applyFill="1" applyBorder="1" applyAlignment="1">
      <alignment horizontal="center" vertical="center"/>
    </xf>
    <xf numFmtId="4" fontId="19" fillId="5" borderId="1" xfId="4" applyNumberFormat="1" applyFont="1" applyFill="1" applyBorder="1" applyAlignment="1">
      <alignment horizontal="right" vertical="center" wrapText="1"/>
    </xf>
    <xf numFmtId="4" fontId="19" fillId="5" borderId="1" xfId="4" applyNumberFormat="1" applyFont="1" applyFill="1" applyBorder="1" applyAlignment="1">
      <alignment horizontal="right" vertical="center"/>
    </xf>
    <xf numFmtId="0" fontId="5" fillId="2" borderId="14" xfId="0" applyFont="1" applyFill="1" applyBorder="1" applyAlignment="1">
      <alignment horizontal="left" vertical="top" wrapText="1"/>
    </xf>
    <xf numFmtId="0" fontId="5" fillId="2" borderId="15" xfId="0" applyFont="1" applyFill="1" applyBorder="1" applyAlignment="1">
      <alignment horizontal="left" vertical="top" wrapText="1"/>
    </xf>
    <xf numFmtId="0" fontId="5" fillId="2" borderId="13" xfId="0" applyFont="1" applyFill="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1" xfId="0" applyFont="1" applyBorder="1" applyAlignment="1">
      <alignment vertical="top"/>
    </xf>
    <xf numFmtId="0" fontId="6" fillId="0" borderId="12" xfId="0" applyFont="1" applyBorder="1" applyAlignment="1">
      <alignment horizontal="left" vertical="top"/>
    </xf>
    <xf numFmtId="0" fontId="2" fillId="0" borderId="12" xfId="0" applyFont="1" applyBorder="1" applyAlignment="1">
      <alignment horizontal="left" vertical="top"/>
    </xf>
    <xf numFmtId="0" fontId="29" fillId="0" borderId="0" xfId="0" applyFont="1" applyAlignment="1">
      <alignment horizontal="left"/>
    </xf>
    <xf numFmtId="0" fontId="6" fillId="0" borderId="24" xfId="0" applyFont="1" applyBorder="1"/>
    <xf numFmtId="4" fontId="0" fillId="0" borderId="0" xfId="0" applyNumberFormat="1"/>
    <xf numFmtId="4" fontId="4" fillId="4" borderId="0" xfId="0" applyNumberFormat="1" applyFont="1" applyFill="1"/>
    <xf numFmtId="2" fontId="4" fillId="0" borderId="0" xfId="0" applyNumberFormat="1" applyFont="1"/>
    <xf numFmtId="4" fontId="4" fillId="0" borderId="0" xfId="0" applyNumberFormat="1" applyFont="1"/>
    <xf numFmtId="0" fontId="27" fillId="9" borderId="28" xfId="0" applyFont="1" applyFill="1" applyBorder="1" applyAlignment="1">
      <alignment horizontal="center"/>
    </xf>
    <xf numFmtId="0" fontId="10" fillId="4" borderId="19" xfId="0" applyFont="1" applyFill="1" applyBorder="1" applyAlignment="1">
      <alignment horizontal="center" vertical="center" wrapText="1"/>
    </xf>
    <xf numFmtId="4" fontId="27" fillId="8" borderId="28" xfId="0" applyNumberFormat="1" applyFont="1" applyFill="1" applyBorder="1"/>
    <xf numFmtId="4" fontId="27" fillId="8" borderId="30" xfId="0" applyNumberFormat="1" applyFont="1" applyFill="1" applyBorder="1"/>
    <xf numFmtId="0" fontId="21" fillId="4" borderId="2"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21" fillId="4" borderId="16" xfId="0" applyFont="1" applyFill="1" applyBorder="1" applyAlignment="1">
      <alignment horizontal="center" vertical="center" wrapText="1"/>
    </xf>
    <xf numFmtId="0" fontId="21" fillId="4" borderId="20" xfId="0" applyFont="1" applyFill="1" applyBorder="1" applyAlignment="1">
      <alignment horizontal="center" vertical="center" wrapText="1"/>
    </xf>
    <xf numFmtId="4" fontId="19" fillId="5" borderId="1" xfId="0" applyNumberFormat="1" applyFont="1" applyFill="1" applyBorder="1" applyAlignment="1">
      <alignment horizontal="right" vertical="center"/>
    </xf>
    <xf numFmtId="0" fontId="21" fillId="4" borderId="37" xfId="0" applyFont="1" applyFill="1" applyBorder="1" applyAlignment="1">
      <alignment horizontal="center" vertical="center" wrapText="1"/>
    </xf>
    <xf numFmtId="0" fontId="21" fillId="4" borderId="38" xfId="0" applyFont="1" applyFill="1" applyBorder="1" applyAlignment="1">
      <alignment horizontal="center" vertical="center" wrapText="1"/>
    </xf>
    <xf numFmtId="164" fontId="19" fillId="4" borderId="2" xfId="3" applyFont="1" applyFill="1" applyBorder="1" applyAlignment="1">
      <alignment horizontal="right" vertical="center" wrapText="1"/>
    </xf>
    <xf numFmtId="4" fontId="19" fillId="4" borderId="2" xfId="3" applyNumberFormat="1" applyFont="1" applyFill="1" applyBorder="1" applyAlignment="1">
      <alignment horizontal="right" vertical="center" wrapText="1"/>
    </xf>
    <xf numFmtId="43" fontId="19" fillId="4" borderId="2" xfId="4" applyFont="1" applyFill="1" applyBorder="1" applyAlignment="1">
      <alignment horizontal="right" vertical="center"/>
    </xf>
    <xf numFmtId="0" fontId="5" fillId="10" borderId="21" xfId="0" applyFont="1" applyFill="1" applyBorder="1" applyAlignment="1">
      <alignment horizontal="center" vertical="center"/>
    </xf>
    <xf numFmtId="9" fontId="2" fillId="0" borderId="0" xfId="7" applyFont="1"/>
    <xf numFmtId="0" fontId="2" fillId="0" borderId="22" xfId="0" applyFont="1" applyBorder="1" applyAlignment="1">
      <alignment horizontal="left" vertical="top" wrapText="1"/>
    </xf>
    <xf numFmtId="164" fontId="2" fillId="0" borderId="23" xfId="1" applyFont="1" applyBorder="1" applyAlignment="1">
      <alignment horizontal="left" vertical="top"/>
    </xf>
    <xf numFmtId="0" fontId="2" fillId="0" borderId="23" xfId="0" applyFont="1" applyBorder="1" applyAlignment="1">
      <alignment horizontal="left" vertical="top" wrapText="1"/>
    </xf>
    <xf numFmtId="0" fontId="2" fillId="0" borderId="23" xfId="0" applyFont="1" applyBorder="1" applyAlignment="1">
      <alignment horizontal="left" vertical="top"/>
    </xf>
    <xf numFmtId="0" fontId="6" fillId="0" borderId="23" xfId="0" applyFont="1" applyBorder="1" applyAlignment="1">
      <alignment horizontal="left" vertical="top"/>
    </xf>
    <xf numFmtId="0" fontId="2" fillId="0" borderId="24" xfId="0" applyFont="1" applyBorder="1" applyAlignment="1">
      <alignment horizontal="left" vertical="top"/>
    </xf>
    <xf numFmtId="164" fontId="2" fillId="0" borderId="23" xfId="1" applyFont="1" applyBorder="1" applyAlignment="1">
      <alignment vertical="top"/>
    </xf>
    <xf numFmtId="0" fontId="6" fillId="0" borderId="12" xfId="0" applyFont="1" applyBorder="1" applyAlignment="1">
      <alignment horizontal="left" vertical="center" wrapText="1"/>
    </xf>
    <xf numFmtId="164" fontId="22" fillId="11" borderId="15" xfId="0" applyNumberFormat="1" applyFont="1" applyFill="1" applyBorder="1" applyAlignment="1">
      <alignment horizontal="center" vertical="center" wrapText="1"/>
    </xf>
    <xf numFmtId="43" fontId="19" fillId="5" borderId="1" xfId="4" applyFont="1" applyFill="1" applyBorder="1" applyAlignment="1">
      <alignment horizontal="center" vertical="center"/>
    </xf>
    <xf numFmtId="4" fontId="6" fillId="4" borderId="1" xfId="1" applyNumberFormat="1" applyFont="1" applyFill="1" applyBorder="1" applyAlignment="1">
      <alignment horizontal="right" vertical="top" wrapText="1"/>
    </xf>
    <xf numFmtId="0" fontId="6" fillId="0" borderId="24" xfId="0" applyFont="1" applyBorder="1" applyAlignment="1">
      <alignment horizontal="left" vertical="center" wrapText="1"/>
    </xf>
    <xf numFmtId="0" fontId="2" fillId="0" borderId="11" xfId="0" applyFont="1" applyBorder="1" applyAlignment="1">
      <alignment horizontal="left" wrapText="1"/>
    </xf>
    <xf numFmtId="0" fontId="6" fillId="0" borderId="1" xfId="0" applyFont="1" applyBorder="1" applyAlignment="1">
      <alignment horizontal="right"/>
    </xf>
    <xf numFmtId="0" fontId="6" fillId="0" borderId="12" xfId="0" applyFont="1" applyBorder="1" applyAlignment="1">
      <alignment horizontal="left" wrapText="1"/>
    </xf>
    <xf numFmtId="3" fontId="6" fillId="0" borderId="1" xfId="0" applyNumberFormat="1" applyFont="1" applyBorder="1" applyAlignment="1">
      <alignment horizontal="right" vertical="center"/>
    </xf>
    <xf numFmtId="9" fontId="6" fillId="0" borderId="18" xfId="0" applyNumberFormat="1" applyFont="1" applyBorder="1" applyAlignment="1">
      <alignment horizontal="right"/>
    </xf>
    <xf numFmtId="0" fontId="6" fillId="0" borderId="12" xfId="0" applyFont="1" applyBorder="1" applyAlignment="1">
      <alignment horizontal="left"/>
    </xf>
    <xf numFmtId="0" fontId="6" fillId="0" borderId="12" xfId="0" applyFont="1" applyBorder="1" applyAlignment="1">
      <alignment horizontal="left" vertical="center"/>
    </xf>
    <xf numFmtId="0" fontId="6" fillId="0" borderId="24" xfId="0" applyFont="1" applyBorder="1" applyAlignment="1">
      <alignment horizontal="left" wrapText="1"/>
    </xf>
    <xf numFmtId="0" fontId="2" fillId="0" borderId="22" xfId="0" applyFont="1" applyBorder="1" applyAlignment="1">
      <alignment horizontal="left" vertical="center" wrapText="1"/>
    </xf>
    <xf numFmtId="0" fontId="2" fillId="4" borderId="11" xfId="0" applyFont="1" applyFill="1" applyBorder="1" applyAlignment="1">
      <alignment horizontal="left" vertical="top" wrapText="1"/>
    </xf>
    <xf numFmtId="164" fontId="2" fillId="4" borderId="1" xfId="1" applyFont="1" applyFill="1" applyBorder="1" applyAlignment="1">
      <alignment horizontal="left" vertical="top"/>
    </xf>
    <xf numFmtId="0" fontId="2" fillId="4" borderId="1" xfId="0" applyFont="1" applyFill="1" applyBorder="1" applyAlignment="1">
      <alignment horizontal="left" vertical="top" wrapText="1"/>
    </xf>
    <xf numFmtId="0" fontId="2" fillId="4" borderId="1" xfId="0" applyFont="1" applyFill="1" applyBorder="1" applyAlignment="1">
      <alignment horizontal="left" vertical="top"/>
    </xf>
    <xf numFmtId="0" fontId="6" fillId="4" borderId="1" xfId="0" applyFont="1" applyFill="1" applyBorder="1" applyAlignment="1">
      <alignment horizontal="left" vertical="top"/>
    </xf>
    <xf numFmtId="0" fontId="2" fillId="4" borderId="12" xfId="0" applyFont="1" applyFill="1" applyBorder="1" applyAlignment="1">
      <alignment horizontal="left" vertical="top"/>
    </xf>
    <xf numFmtId="164" fontId="2" fillId="0" borderId="1" xfId="1" applyFont="1" applyFill="1" applyBorder="1" applyAlignment="1">
      <alignment horizontal="left" vertical="top"/>
    </xf>
    <xf numFmtId="164" fontId="2" fillId="0" borderId="1" xfId="1" applyFont="1" applyFill="1" applyBorder="1" applyAlignment="1">
      <alignment vertical="top"/>
    </xf>
    <xf numFmtId="4" fontId="5" fillId="10" borderId="21" xfId="0" applyNumberFormat="1" applyFont="1" applyFill="1" applyBorder="1" applyAlignment="1">
      <alignment horizontal="center" vertical="center"/>
    </xf>
    <xf numFmtId="3" fontId="6" fillId="4" borderId="1" xfId="0" applyNumberFormat="1" applyFont="1" applyFill="1" applyBorder="1" applyAlignment="1">
      <alignment horizontal="right"/>
    </xf>
    <xf numFmtId="9" fontId="6" fillId="4" borderId="1" xfId="0" applyNumberFormat="1" applyFont="1" applyFill="1" applyBorder="1" applyAlignment="1">
      <alignment horizontal="right"/>
    </xf>
    <xf numFmtId="0" fontId="6" fillId="4" borderId="23" xfId="0" applyFont="1" applyFill="1" applyBorder="1" applyAlignment="1">
      <alignment horizontal="right"/>
    </xf>
    <xf numFmtId="3" fontId="2" fillId="0" borderId="12" xfId="0" applyNumberFormat="1" applyFont="1" applyBorder="1" applyAlignment="1">
      <alignment horizontal="left" vertical="center"/>
    </xf>
    <xf numFmtId="4" fontId="6" fillId="0" borderId="23" xfId="0" applyNumberFormat="1" applyFont="1" applyBorder="1"/>
    <xf numFmtId="0" fontId="6" fillId="0" borderId="11" xfId="0" applyFont="1" applyBorder="1"/>
    <xf numFmtId="0" fontId="6" fillId="0" borderId="1" xfId="0" applyFont="1" applyBorder="1"/>
    <xf numFmtId="49" fontId="6" fillId="0" borderId="1" xfId="0" quotePrefix="1" applyNumberFormat="1" applyFont="1" applyBorder="1"/>
    <xf numFmtId="49" fontId="6" fillId="0" borderId="1" xfId="0" applyNumberFormat="1" applyFont="1" applyBorder="1"/>
    <xf numFmtId="0" fontId="6" fillId="0" borderId="1" xfId="0" applyFont="1" applyBorder="1" applyAlignment="1">
      <alignment horizontal="left"/>
    </xf>
    <xf numFmtId="0" fontId="6" fillId="0" borderId="1" xfId="0" quotePrefix="1" applyFont="1" applyBorder="1" applyAlignment="1">
      <alignment horizontal="left"/>
    </xf>
    <xf numFmtId="0" fontId="6" fillId="0" borderId="22" xfId="0" applyFont="1" applyBorder="1"/>
    <xf numFmtId="0" fontId="6" fillId="0" borderId="23" xfId="0" applyFont="1" applyBorder="1"/>
    <xf numFmtId="0" fontId="6" fillId="0" borderId="23" xfId="0" quotePrefix="1" applyFont="1" applyBorder="1" applyAlignment="1">
      <alignment horizontal="left"/>
    </xf>
    <xf numFmtId="0" fontId="6" fillId="0" borderId="23" xfId="0" applyFont="1" applyBorder="1" applyAlignment="1">
      <alignment wrapText="1"/>
    </xf>
    <xf numFmtId="2" fontId="6" fillId="0" borderId="23" xfId="0" applyNumberFormat="1" applyFont="1" applyBorder="1"/>
    <xf numFmtId="4" fontId="6" fillId="7" borderId="28" xfId="1" applyNumberFormat="1" applyFont="1" applyFill="1" applyBorder="1" applyAlignment="1">
      <alignment horizontal="right"/>
    </xf>
    <xf numFmtId="0" fontId="6" fillId="0" borderId="11" xfId="0" applyFont="1" applyBorder="1" applyAlignment="1">
      <alignment horizontal="left" wrapText="1"/>
    </xf>
    <xf numFmtId="9" fontId="6" fillId="0" borderId="1" xfId="0" applyNumberFormat="1" applyFont="1" applyBorder="1" applyAlignment="1">
      <alignment horizontal="right"/>
    </xf>
    <xf numFmtId="3" fontId="6" fillId="0" borderId="1" xfId="0" applyNumberFormat="1" applyFont="1" applyBorder="1" applyAlignment="1">
      <alignment horizontal="right"/>
    </xf>
    <xf numFmtId="0" fontId="6" fillId="0" borderId="26" xfId="0" applyFont="1" applyBorder="1" applyAlignment="1">
      <alignment horizontal="left" wrapText="1"/>
    </xf>
    <xf numFmtId="4" fontId="6" fillId="0" borderId="1" xfId="0" applyNumberFormat="1" applyFont="1" applyBorder="1" applyAlignment="1">
      <alignment horizontal="right" vertical="center"/>
    </xf>
    <xf numFmtId="0" fontId="6" fillId="0" borderId="22" xfId="0" applyFont="1" applyBorder="1" applyAlignment="1">
      <alignment horizontal="left" wrapText="1"/>
    </xf>
    <xf numFmtId="0" fontId="6" fillId="0" borderId="23" xfId="0" applyFont="1" applyBorder="1" applyAlignment="1">
      <alignment horizontal="right"/>
    </xf>
    <xf numFmtId="9" fontId="6" fillId="0" borderId="23" xfId="0" applyNumberFormat="1" applyFont="1" applyBorder="1" applyAlignment="1">
      <alignment horizontal="right"/>
    </xf>
    <xf numFmtId="164" fontId="10" fillId="4" borderId="1" xfId="1" applyFont="1" applyFill="1" applyBorder="1" applyAlignment="1">
      <alignment horizontal="right" vertical="top" wrapText="1"/>
    </xf>
    <xf numFmtId="4" fontId="6" fillId="0" borderId="23" xfId="1" applyNumberFormat="1" applyFont="1" applyFill="1" applyBorder="1" applyAlignment="1">
      <alignment horizontal="right" vertical="top" wrapText="1"/>
    </xf>
    <xf numFmtId="4" fontId="6" fillId="0" borderId="25" xfId="0" applyNumberFormat="1" applyFont="1" applyBorder="1" applyAlignment="1">
      <alignment horizontal="right" vertical="center" wrapText="1"/>
    </xf>
    <xf numFmtId="0" fontId="6" fillId="2" borderId="4"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2" borderId="10" xfId="0" applyFont="1" applyFill="1" applyBorder="1" applyAlignment="1">
      <alignment horizontal="center" vertical="top" wrapText="1"/>
    </xf>
    <xf numFmtId="0" fontId="25" fillId="0" borderId="0" xfId="0" applyFont="1" applyAlignment="1">
      <alignment horizontal="center"/>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7"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9" xfId="0" applyFont="1" applyFill="1" applyBorder="1" applyAlignment="1">
      <alignment horizontal="center" vertical="top" wrapText="1"/>
    </xf>
    <xf numFmtId="0" fontId="27" fillId="9" borderId="29" xfId="0" applyFont="1" applyFill="1" applyBorder="1" applyAlignment="1">
      <alignment horizontal="center" vertical="center"/>
    </xf>
    <xf numFmtId="0" fontId="27" fillId="9" borderId="30"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33" xfId="0" applyFont="1" applyFill="1" applyBorder="1" applyAlignment="1">
      <alignment horizontal="center" vertical="center"/>
    </xf>
    <xf numFmtId="0" fontId="27" fillId="7" borderId="27" xfId="0" applyFont="1" applyFill="1" applyBorder="1" applyAlignment="1">
      <alignment horizontal="center" vertical="center"/>
    </xf>
    <xf numFmtId="0" fontId="27" fillId="7" borderId="34" xfId="0" applyFont="1" applyFill="1" applyBorder="1" applyAlignment="1">
      <alignment horizontal="center" vertical="center"/>
    </xf>
    <xf numFmtId="0" fontId="27" fillId="7" borderId="35" xfId="0" applyFont="1" applyFill="1" applyBorder="1" applyAlignment="1">
      <alignment horizontal="center" vertical="center"/>
    </xf>
    <xf numFmtId="0" fontId="27" fillId="7" borderId="32" xfId="0" applyFont="1" applyFill="1" applyBorder="1" applyAlignment="1">
      <alignment horizontal="center" vertical="center"/>
    </xf>
    <xf numFmtId="0" fontId="27" fillId="7" borderId="36" xfId="0" applyFont="1" applyFill="1" applyBorder="1" applyAlignment="1">
      <alignment horizontal="center" vertical="center"/>
    </xf>
    <xf numFmtId="0" fontId="27" fillId="8" borderId="29" xfId="0" applyFont="1" applyFill="1" applyBorder="1" applyAlignment="1">
      <alignment horizontal="center"/>
    </xf>
    <xf numFmtId="0" fontId="27" fillId="8" borderId="30" xfId="0" applyFont="1" applyFill="1" applyBorder="1" applyAlignment="1">
      <alignment horizontal="center"/>
    </xf>
    <xf numFmtId="0" fontId="27" fillId="8" borderId="31" xfId="0" applyFont="1" applyFill="1" applyBorder="1" applyAlignment="1">
      <alignment horizontal="center"/>
    </xf>
    <xf numFmtId="4" fontId="6" fillId="7" borderId="29" xfId="1" applyNumberFormat="1" applyFont="1" applyFill="1" applyBorder="1" applyAlignment="1">
      <alignment horizontal="right"/>
    </xf>
    <xf numFmtId="4" fontId="6" fillId="7" borderId="31" xfId="1" applyNumberFormat="1" applyFont="1" applyFill="1" applyBorder="1" applyAlignment="1">
      <alignment horizontal="right"/>
    </xf>
    <xf numFmtId="4" fontId="6" fillId="8" borderId="29" xfId="1" applyNumberFormat="1" applyFont="1" applyFill="1" applyBorder="1" applyAlignment="1">
      <alignment horizontal="right"/>
    </xf>
    <xf numFmtId="4" fontId="6" fillId="8" borderId="31" xfId="1" applyNumberFormat="1" applyFont="1" applyFill="1" applyBorder="1" applyAlignment="1">
      <alignment horizontal="right"/>
    </xf>
    <xf numFmtId="0" fontId="22" fillId="6" borderId="17"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22" fillId="6" borderId="16"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22" fillId="6" borderId="16" xfId="0" applyFont="1" applyFill="1" applyBorder="1" applyAlignment="1">
      <alignment vertical="center" wrapText="1"/>
    </xf>
    <xf numFmtId="0" fontId="22" fillId="6" borderId="2" xfId="0" applyFont="1" applyFill="1" applyBorder="1" applyAlignment="1">
      <alignment vertical="center" wrapText="1"/>
    </xf>
    <xf numFmtId="0" fontId="18" fillId="4" borderId="1" xfId="0" applyFont="1" applyFill="1" applyBorder="1" applyAlignment="1">
      <alignment vertical="center"/>
    </xf>
    <xf numFmtId="0" fontId="18" fillId="4" borderId="16" xfId="0" applyFont="1" applyFill="1" applyBorder="1" applyAlignment="1">
      <alignment vertical="center" wrapText="1"/>
    </xf>
    <xf numFmtId="0" fontId="18" fillId="4" borderId="19" xfId="0" applyFont="1" applyFill="1" applyBorder="1" applyAlignment="1">
      <alignment vertical="center" wrapText="1"/>
    </xf>
    <xf numFmtId="0" fontId="18" fillId="4" borderId="2" xfId="0" applyFont="1" applyFill="1" applyBorder="1" applyAlignment="1">
      <alignment vertical="center" wrapText="1"/>
    </xf>
    <xf numFmtId="49" fontId="18" fillId="4" borderId="16" xfId="0" applyNumberFormat="1" applyFont="1" applyFill="1" applyBorder="1" applyAlignment="1">
      <alignment vertical="center" wrapText="1"/>
    </xf>
    <xf numFmtId="49" fontId="18" fillId="4" borderId="19" xfId="0" applyNumberFormat="1" applyFont="1" applyFill="1" applyBorder="1" applyAlignment="1">
      <alignment vertical="center" wrapText="1"/>
    </xf>
    <xf numFmtId="49" fontId="18" fillId="4" borderId="2" xfId="0" applyNumberFormat="1" applyFont="1" applyFill="1" applyBorder="1" applyAlignment="1">
      <alignment vertical="center" wrapText="1"/>
    </xf>
    <xf numFmtId="0" fontId="18" fillId="5" borderId="16" xfId="0" applyFont="1" applyFill="1" applyBorder="1" applyAlignment="1">
      <alignment vertical="center"/>
    </xf>
    <xf numFmtId="0" fontId="18" fillId="5" borderId="2" xfId="0" applyFont="1" applyFill="1" applyBorder="1" applyAlignment="1">
      <alignment vertical="center"/>
    </xf>
    <xf numFmtId="0" fontId="18" fillId="4" borderId="16" xfId="0" applyFont="1" applyFill="1" applyBorder="1" applyAlignment="1">
      <alignment horizontal="left" vertical="center"/>
    </xf>
    <xf numFmtId="0" fontId="18" fillId="4" borderId="19" xfId="0" applyFont="1" applyFill="1" applyBorder="1" applyAlignment="1">
      <alignment horizontal="left" vertical="center"/>
    </xf>
    <xf numFmtId="0" fontId="18" fillId="4" borderId="2" xfId="0" applyFont="1" applyFill="1" applyBorder="1" applyAlignment="1">
      <alignment horizontal="left" vertical="center"/>
    </xf>
    <xf numFmtId="0" fontId="18" fillId="4" borderId="16" xfId="0" applyFont="1" applyFill="1" applyBorder="1" applyAlignment="1">
      <alignment horizontal="center" vertical="center"/>
    </xf>
    <xf numFmtId="0" fontId="18" fillId="4" borderId="19"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16" xfId="0" applyFont="1" applyFill="1" applyBorder="1" applyAlignment="1">
      <alignment vertical="center"/>
    </xf>
    <xf numFmtId="0" fontId="18" fillId="4" borderId="19" xfId="0" applyFont="1" applyFill="1" applyBorder="1" applyAlignment="1">
      <alignment vertical="center"/>
    </xf>
    <xf numFmtId="0" fontId="18" fillId="4" borderId="2" xfId="0" applyFont="1" applyFill="1" applyBorder="1" applyAlignment="1">
      <alignment vertical="center"/>
    </xf>
    <xf numFmtId="0" fontId="18" fillId="4" borderId="16" xfId="0" applyFont="1" applyFill="1" applyBorder="1" applyAlignment="1">
      <alignment horizontal="left" vertical="center" wrapText="1"/>
    </xf>
    <xf numFmtId="0" fontId="18" fillId="5" borderId="16" xfId="0" applyFont="1" applyFill="1" applyBorder="1" applyAlignment="1">
      <alignment horizontal="left" vertical="center"/>
    </xf>
    <xf numFmtId="0" fontId="18" fillId="5" borderId="19" xfId="0" applyFont="1" applyFill="1" applyBorder="1" applyAlignment="1">
      <alignment horizontal="left" vertical="center"/>
    </xf>
    <xf numFmtId="49" fontId="10" fillId="4" borderId="16" xfId="5" applyNumberFormat="1" applyFont="1" applyFill="1" applyBorder="1" applyAlignment="1">
      <alignment horizontal="left" vertical="center" wrapText="1"/>
    </xf>
    <xf numFmtId="49" fontId="10" fillId="4" borderId="19" xfId="5" applyNumberFormat="1" applyFont="1" applyFill="1" applyBorder="1" applyAlignment="1">
      <alignment horizontal="left" vertical="center" wrapText="1"/>
    </xf>
    <xf numFmtId="0" fontId="10" fillId="4" borderId="19"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8" fillId="4" borderId="1" xfId="0" applyFont="1" applyFill="1" applyBorder="1" applyAlignment="1">
      <alignment vertical="center" wrapText="1"/>
    </xf>
    <xf numFmtId="0" fontId="18" fillId="4" borderId="1" xfId="0" applyFont="1" applyFill="1" applyBorder="1" applyAlignment="1">
      <alignment horizontal="left" vertical="center"/>
    </xf>
    <xf numFmtId="0" fontId="18" fillId="4" borderId="1" xfId="0" applyFont="1" applyFill="1" applyBorder="1" applyAlignment="1">
      <alignment horizontal="center" vertical="center"/>
    </xf>
    <xf numFmtId="0" fontId="18" fillId="5" borderId="1" xfId="0" applyFont="1" applyFill="1" applyBorder="1" applyAlignment="1">
      <alignment horizontal="left" vertical="center"/>
    </xf>
    <xf numFmtId="0" fontId="18" fillId="5" borderId="1" xfId="0" applyFont="1" applyFill="1" applyBorder="1" applyAlignment="1">
      <alignment horizontal="center" vertical="center"/>
    </xf>
    <xf numFmtId="0" fontId="18" fillId="5" borderId="16" xfId="0" applyFont="1" applyFill="1" applyBorder="1" applyAlignment="1">
      <alignment horizontal="center" vertical="center"/>
    </xf>
    <xf numFmtId="0" fontId="18" fillId="5" borderId="1" xfId="0" applyFont="1" applyFill="1" applyBorder="1" applyAlignment="1">
      <alignment vertical="center" wrapText="1"/>
    </xf>
    <xf numFmtId="0" fontId="18" fillId="5" borderId="16" xfId="0" applyFont="1" applyFill="1" applyBorder="1" applyAlignment="1">
      <alignment vertical="center" wrapText="1"/>
    </xf>
    <xf numFmtId="0" fontId="18" fillId="5" borderId="1" xfId="0" applyFont="1" applyFill="1" applyBorder="1" applyAlignment="1">
      <alignment vertical="center"/>
    </xf>
    <xf numFmtId="0" fontId="10" fillId="0" borderId="16"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 xfId="0" applyFont="1" applyBorder="1" applyAlignment="1">
      <alignment horizontal="center" vertical="center" wrapText="1"/>
    </xf>
    <xf numFmtId="0" fontId="10" fillId="4" borderId="16"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2" xfId="0" applyFont="1" applyFill="1" applyBorder="1" applyAlignment="1">
      <alignment horizontal="center" vertical="center"/>
    </xf>
    <xf numFmtId="0" fontId="10" fillId="0" borderId="16" xfId="0" applyFont="1" applyBorder="1" applyAlignment="1">
      <alignment horizontal="center" vertical="center"/>
    </xf>
    <xf numFmtId="0" fontId="10" fillId="0" borderId="19" xfId="0" applyFont="1" applyBorder="1" applyAlignment="1">
      <alignment horizontal="center" vertical="center"/>
    </xf>
    <xf numFmtId="0" fontId="10" fillId="0" borderId="2" xfId="0" applyFont="1" applyBorder="1" applyAlignment="1">
      <alignment horizontal="center" vertical="center"/>
    </xf>
    <xf numFmtId="0" fontId="10" fillId="4" borderId="16"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 xfId="0" applyFont="1" applyFill="1" applyBorder="1" applyAlignment="1">
      <alignment horizontal="center" vertical="center" wrapText="1"/>
    </xf>
    <xf numFmtId="49" fontId="10" fillId="5" borderId="1" xfId="5" applyNumberFormat="1"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16" xfId="0" applyFont="1" applyFill="1" applyBorder="1" applyAlignment="1">
      <alignment horizontal="left" vertical="center" wrapText="1"/>
    </xf>
    <xf numFmtId="0" fontId="20" fillId="4" borderId="19" xfId="0" applyFont="1" applyFill="1" applyBorder="1" applyAlignment="1">
      <alignment horizontal="left" vertical="center" wrapText="1"/>
    </xf>
    <xf numFmtId="0" fontId="18" fillId="4" borderId="19"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8" fillId="5" borderId="2" xfId="0" applyFont="1" applyFill="1" applyBorder="1" applyAlignment="1">
      <alignment horizontal="left" vertical="center"/>
    </xf>
    <xf numFmtId="49" fontId="10" fillId="4" borderId="2" xfId="5" applyNumberFormat="1" applyFont="1" applyFill="1" applyBorder="1" applyAlignment="1">
      <alignment horizontal="left" vertical="center" wrapText="1"/>
    </xf>
    <xf numFmtId="0" fontId="18" fillId="5" borderId="19"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1" xfId="0" applyFont="1" applyFill="1" applyBorder="1" applyAlignment="1">
      <alignment horizontal="left" vertical="center" wrapText="1"/>
    </xf>
    <xf numFmtId="0" fontId="18" fillId="5" borderId="16" xfId="0" applyFont="1" applyFill="1" applyBorder="1" applyAlignment="1">
      <alignment horizontal="left" vertical="center" wrapText="1"/>
    </xf>
    <xf numFmtId="0" fontId="18" fillId="5" borderId="1"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1" xfId="0" applyFont="1" applyFill="1" applyBorder="1" applyAlignment="1">
      <alignment horizontal="center" vertical="center" wrapText="1"/>
    </xf>
    <xf numFmtId="2" fontId="6" fillId="0" borderId="0" xfId="1" applyNumberFormat="1" applyFont="1" applyFill="1" applyAlignment="1">
      <alignment horizontal="right" vertical="top"/>
    </xf>
  </cellXfs>
  <cellStyles count="10">
    <cellStyle name="Dziesiętny" xfId="1" builtinId="3"/>
    <cellStyle name="Dziesiętny 2" xfId="4" xr:uid="{8C8EFA36-360F-4F86-A8F0-2B8CB0756729}"/>
    <cellStyle name="Dziesiętny 2 2" xfId="6" xr:uid="{03896609-5CD6-4256-82E7-24FC119847F1}"/>
    <cellStyle name="Dziesiętny 2 2 2" xfId="9" xr:uid="{E240754C-8F18-4CF0-87C5-179C7789DC8A}"/>
    <cellStyle name="Dziesiętny 2 3" xfId="8" xr:uid="{59A48F99-8739-47B3-8393-1DFC16B2E6DB}"/>
    <cellStyle name="Dziesiętny 2 4" xfId="3" xr:uid="{9B86CD38-A669-4D6C-8042-0C79C8353302}"/>
    <cellStyle name="Normalny" xfId="0" builtinId="0"/>
    <cellStyle name="Normalny 2" xfId="2" xr:uid="{00000000-0005-0000-0000-000003000000}"/>
    <cellStyle name="Normalny 2 2" xfId="5" xr:uid="{33C4466B-CA3C-4E5A-BA40-525D88BBAC4E}"/>
    <cellStyle name="Procentowy" xfId="7"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1.Nowa%20Perspektywa%202014-2020\O&#346;%2013\13.1\WSS%20w%20Bia&#322;ej%20Podlaskiej\BUD&#379;ET%20SZPITALE%20-%20AKTUALNY%20A%201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kusz2"/>
      <sheetName val="Arkusz3"/>
      <sheetName val="Arkusz1"/>
      <sheetName val="obliczenia do zakończenia"/>
      <sheetName val="1"/>
      <sheetName val="2"/>
      <sheetName val="Budżet"/>
      <sheetName val="Ryczłat AKTUALNY"/>
      <sheetName val="zaliczki"/>
      <sheetName val="wskaźnik"/>
      <sheetName val="ryczałt od wnp15"/>
      <sheetName val="umowy z wykonawcami"/>
      <sheetName val="WNP 15"/>
      <sheetName val="WNP 16"/>
      <sheetName val="obliczenia ryczałty"/>
      <sheetName val="Specyfikacja sprzętu"/>
      <sheetName val="zakres rzeczowy"/>
      <sheetName val="roboty Jan Boży - WALTED"/>
      <sheetName val="roboty Jan Boży - JUR-AND"/>
      <sheetName val="roboty Jan boży - ERBUD"/>
      <sheetName val="roboty Neuropsych - Budimex"/>
      <sheetName val="roboty Zamość"/>
      <sheetName val="roboty Biała"/>
      <sheetName val="korekta wnp wg różnych dof"/>
      <sheetName val="ZESTAWIENIA"/>
      <sheetName val="ZESTAWIENIA (2)"/>
    </sheetNames>
    <sheetDataSet>
      <sheetData sheetId="0"/>
      <sheetData sheetId="1"/>
      <sheetData sheetId="2"/>
      <sheetData sheetId="3"/>
      <sheetData sheetId="4"/>
      <sheetData sheetId="5"/>
      <sheetData sheetId="6">
        <row r="78">
          <cell r="CD78">
            <v>8710348.2400000021</v>
          </cell>
          <cell r="CF78">
            <v>7401993.3899999997</v>
          </cell>
        </row>
        <row r="79">
          <cell r="CD79">
            <v>5461412.7399999993</v>
          </cell>
          <cell r="CF79">
            <v>4642200.8100000005</v>
          </cell>
        </row>
        <row r="80">
          <cell r="CD80">
            <v>4833006.7799999993</v>
          </cell>
          <cell r="CF80">
            <v>4108055.7700000005</v>
          </cell>
        </row>
        <row r="81">
          <cell r="CD81">
            <v>4415004.51</v>
          </cell>
          <cell r="CF81">
            <v>3752753.8299999996</v>
          </cell>
        </row>
        <row r="82">
          <cell r="CD82">
            <v>2655848.2599999998</v>
          </cell>
          <cell r="CF82">
            <v>2257471.0299999998</v>
          </cell>
        </row>
        <row r="83">
          <cell r="CD83">
            <v>3128919.87</v>
          </cell>
          <cell r="CF83">
            <v>2659581.9</v>
          </cell>
        </row>
        <row r="84">
          <cell r="CD84">
            <v>355323.39</v>
          </cell>
          <cell r="CF84">
            <v>302024.89</v>
          </cell>
        </row>
        <row r="85">
          <cell r="CD85">
            <v>466717.9</v>
          </cell>
          <cell r="CF85">
            <v>396710.21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9"/>
  <sheetViews>
    <sheetView zoomScale="90" zoomScaleNormal="90" zoomScaleSheetLayoutView="75" workbookViewId="0">
      <selection activeCell="N28" sqref="N28"/>
    </sheetView>
  </sheetViews>
  <sheetFormatPr defaultColWidth="8.7265625" defaultRowHeight="14.5" x14ac:dyDescent="0.35"/>
  <cols>
    <col min="1" max="1" width="13.7265625" style="22" customWidth="1"/>
    <col min="2" max="2" width="43.1796875" style="22" customWidth="1"/>
    <col min="3" max="3" width="15.54296875" style="22" customWidth="1"/>
    <col min="4" max="4" width="43" style="22" customWidth="1"/>
    <col min="5" max="5" width="10.26953125" style="22" customWidth="1"/>
    <col min="6" max="6" width="13" style="22" customWidth="1"/>
    <col min="7" max="7" width="19.7265625" style="22" customWidth="1"/>
    <col min="8" max="8" width="20.1796875" style="22" customWidth="1"/>
    <col min="9" max="9" width="16.54296875" style="22" customWidth="1"/>
    <col min="10" max="10" width="19.7265625" style="22" customWidth="1"/>
    <col min="11" max="17" width="20.7265625" style="22" customWidth="1"/>
    <col min="18" max="18" width="13.81640625" style="22" customWidth="1"/>
    <col min="19" max="16384" width="8.7265625" style="22"/>
  </cols>
  <sheetData>
    <row r="1" spans="1:18" ht="24.75" customHeight="1" x14ac:dyDescent="0.35">
      <c r="A1" s="72" t="s">
        <v>124</v>
      </c>
      <c r="B1" s="72" t="s">
        <v>23</v>
      </c>
      <c r="C1" s="73"/>
      <c r="D1" s="73"/>
    </row>
    <row r="2" spans="1:18" ht="11.25" customHeight="1" x14ac:dyDescent="0.35">
      <c r="A2" s="72"/>
      <c r="C2" s="74"/>
      <c r="D2" s="74"/>
      <c r="E2" s="74"/>
      <c r="F2" s="74"/>
      <c r="G2" s="74"/>
      <c r="H2" s="74"/>
      <c r="I2" s="74"/>
      <c r="J2" s="74"/>
      <c r="K2" s="74"/>
      <c r="L2" s="74"/>
      <c r="M2" s="74"/>
      <c r="N2" s="74"/>
      <c r="O2" s="74"/>
      <c r="P2" s="74"/>
      <c r="Q2" s="74"/>
    </row>
    <row r="3" spans="1:18" ht="27" customHeight="1" x14ac:dyDescent="0.35">
      <c r="A3" s="72" t="s">
        <v>123</v>
      </c>
      <c r="B3" s="73"/>
      <c r="C3" s="75"/>
      <c r="D3" s="75"/>
      <c r="E3" s="75"/>
      <c r="F3" s="76"/>
      <c r="G3" s="204"/>
      <c r="H3" s="204"/>
      <c r="I3" s="204"/>
      <c r="J3" s="204"/>
      <c r="K3" s="204"/>
      <c r="L3" s="204"/>
      <c r="M3" s="204"/>
      <c r="N3" s="204"/>
      <c r="O3" s="77"/>
      <c r="P3" s="77"/>
      <c r="Q3" s="77"/>
    </row>
    <row r="4" spans="1:18" ht="20.25" customHeight="1" thickBot="1" x14ac:dyDescent="0.4">
      <c r="A4" s="72"/>
      <c r="B4" s="73"/>
      <c r="C4" s="75"/>
      <c r="D4" s="75"/>
      <c r="E4" s="75"/>
      <c r="F4" s="76"/>
      <c r="G4" s="77"/>
      <c r="H4" s="77"/>
      <c r="I4" s="77"/>
      <c r="J4" s="77"/>
      <c r="K4" s="77"/>
      <c r="L4" s="77"/>
      <c r="M4" s="77"/>
      <c r="N4" s="77"/>
      <c r="O4" s="77"/>
      <c r="P4" s="77"/>
      <c r="Q4" s="77"/>
    </row>
    <row r="5" spans="1:18" s="78" customFormat="1" ht="25.5" customHeight="1" x14ac:dyDescent="0.35">
      <c r="A5" s="208" t="s">
        <v>118</v>
      </c>
      <c r="B5" s="200" t="s">
        <v>117</v>
      </c>
      <c r="C5" s="200" t="s">
        <v>116</v>
      </c>
      <c r="D5" s="200" t="s">
        <v>115</v>
      </c>
      <c r="E5" s="200" t="s">
        <v>114</v>
      </c>
      <c r="F5" s="200" t="s">
        <v>113</v>
      </c>
      <c r="G5" s="205" t="s">
        <v>122</v>
      </c>
      <c r="H5" s="206"/>
      <c r="I5" s="205" t="s">
        <v>121</v>
      </c>
      <c r="J5" s="207"/>
      <c r="K5" s="207"/>
      <c r="L5" s="206"/>
      <c r="M5" s="200" t="s">
        <v>111</v>
      </c>
      <c r="N5" s="200" t="s">
        <v>132</v>
      </c>
      <c r="O5" s="200" t="s">
        <v>289</v>
      </c>
      <c r="P5" s="200" t="s">
        <v>290</v>
      </c>
      <c r="Q5" s="200" t="s">
        <v>291</v>
      </c>
      <c r="R5" s="202" t="s">
        <v>292</v>
      </c>
    </row>
    <row r="6" spans="1:18" s="79" customFormat="1" ht="119.25" customHeight="1" x14ac:dyDescent="0.3">
      <c r="A6" s="209"/>
      <c r="B6" s="201"/>
      <c r="C6" s="201"/>
      <c r="D6" s="201"/>
      <c r="E6" s="201"/>
      <c r="F6" s="201"/>
      <c r="G6" s="88" t="s">
        <v>128</v>
      </c>
      <c r="H6" s="88" t="s">
        <v>129</v>
      </c>
      <c r="I6" s="88" t="s">
        <v>112</v>
      </c>
      <c r="J6" s="88" t="s">
        <v>130</v>
      </c>
      <c r="K6" s="88" t="s">
        <v>140</v>
      </c>
      <c r="L6" s="88" t="s">
        <v>131</v>
      </c>
      <c r="M6" s="201"/>
      <c r="N6" s="201"/>
      <c r="O6" s="201"/>
      <c r="P6" s="201"/>
      <c r="Q6" s="201"/>
      <c r="R6" s="203"/>
    </row>
    <row r="7" spans="1:18" s="78" customFormat="1" x14ac:dyDescent="0.35">
      <c r="A7" s="89">
        <v>1</v>
      </c>
      <c r="B7" s="90">
        <v>2</v>
      </c>
      <c r="C7" s="90">
        <v>3</v>
      </c>
      <c r="D7" s="90">
        <v>4</v>
      </c>
      <c r="E7" s="90">
        <v>5</v>
      </c>
      <c r="F7" s="90">
        <v>6</v>
      </c>
      <c r="G7" s="90">
        <v>7</v>
      </c>
      <c r="H7" s="90">
        <v>8</v>
      </c>
      <c r="I7" s="90" t="s">
        <v>120</v>
      </c>
      <c r="J7" s="90">
        <v>10</v>
      </c>
      <c r="K7" s="90">
        <v>11</v>
      </c>
      <c r="L7" s="90">
        <v>12</v>
      </c>
      <c r="M7" s="90">
        <v>13</v>
      </c>
      <c r="N7" s="90" t="s">
        <v>119</v>
      </c>
      <c r="O7" s="101">
        <v>15</v>
      </c>
      <c r="P7" s="101">
        <v>16</v>
      </c>
      <c r="Q7" s="101">
        <v>17</v>
      </c>
      <c r="R7" s="102">
        <v>18</v>
      </c>
    </row>
    <row r="8" spans="1:18" ht="15.75" customHeight="1" x14ac:dyDescent="0.35">
      <c r="A8" s="177" t="s">
        <v>109</v>
      </c>
      <c r="B8" s="178" t="s">
        <v>110</v>
      </c>
      <c r="C8" s="178" t="s">
        <v>109</v>
      </c>
      <c r="D8" s="178" t="s">
        <v>108</v>
      </c>
      <c r="E8" s="179" t="s">
        <v>133</v>
      </c>
      <c r="F8" s="178" t="s">
        <v>107</v>
      </c>
      <c r="G8" s="91">
        <v>14201327</v>
      </c>
      <c r="H8" s="91">
        <v>0</v>
      </c>
      <c r="I8" s="91">
        <f>J8+K8+L8</f>
        <v>2263679</v>
      </c>
      <c r="J8" s="91">
        <v>0</v>
      </c>
      <c r="K8" s="91">
        <v>2150495</v>
      </c>
      <c r="L8" s="91">
        <v>113184</v>
      </c>
      <c r="M8" s="91">
        <v>0</v>
      </c>
      <c r="N8" s="91">
        <f>G8+H8+I8+M8</f>
        <v>16465006</v>
      </c>
      <c r="O8" s="91">
        <v>59556199.869999997</v>
      </c>
      <c r="P8" s="91">
        <v>69012020.189999998</v>
      </c>
      <c r="Q8" s="91">
        <v>69896815.680000007</v>
      </c>
      <c r="R8" s="99"/>
    </row>
    <row r="9" spans="1:18" x14ac:dyDescent="0.35">
      <c r="A9" s="177" t="s">
        <v>105</v>
      </c>
      <c r="B9" s="178" t="s">
        <v>106</v>
      </c>
      <c r="C9" s="178" t="s">
        <v>105</v>
      </c>
      <c r="D9" s="178" t="s">
        <v>104</v>
      </c>
      <c r="E9" s="180">
        <v>107</v>
      </c>
      <c r="F9" s="178" t="s">
        <v>103</v>
      </c>
      <c r="G9" s="91">
        <v>0</v>
      </c>
      <c r="H9" s="91">
        <v>6250832</v>
      </c>
      <c r="I9" s="91">
        <v>556006</v>
      </c>
      <c r="J9" s="91">
        <v>514368</v>
      </c>
      <c r="K9" s="91">
        <v>33546</v>
      </c>
      <c r="L9" s="91">
        <v>8092</v>
      </c>
      <c r="M9" s="91">
        <v>547082</v>
      </c>
      <c r="N9" s="91">
        <f>G9+H9+I9+M9</f>
        <v>7353920</v>
      </c>
      <c r="O9" s="91">
        <v>31898086.739999998</v>
      </c>
      <c r="P9" s="91">
        <v>37919685.390000001</v>
      </c>
      <c r="Q9" s="91">
        <v>37919685.390000001</v>
      </c>
      <c r="R9" s="99"/>
    </row>
    <row r="10" spans="1:18" x14ac:dyDescent="0.35">
      <c r="A10" s="177" t="s">
        <v>101</v>
      </c>
      <c r="B10" s="178" t="s">
        <v>102</v>
      </c>
      <c r="C10" s="178" t="s">
        <v>101</v>
      </c>
      <c r="D10" s="178" t="s">
        <v>100</v>
      </c>
      <c r="E10" s="181">
        <v>112</v>
      </c>
      <c r="F10" s="178" t="s">
        <v>96</v>
      </c>
      <c r="G10" s="91">
        <v>0</v>
      </c>
      <c r="H10" s="91">
        <v>9435179.1699999999</v>
      </c>
      <c r="I10" s="91">
        <v>1369260.58</v>
      </c>
      <c r="J10" s="91">
        <v>995021.49</v>
      </c>
      <c r="K10" s="91">
        <v>373140.27</v>
      </c>
      <c r="L10" s="91">
        <v>1098.82</v>
      </c>
      <c r="M10" s="91">
        <v>295771.03999999998</v>
      </c>
      <c r="N10" s="91">
        <f>G10+H10+I10+M10</f>
        <v>11100210.789999999</v>
      </c>
      <c r="O10" s="91">
        <v>22317383.34</v>
      </c>
      <c r="P10" s="91">
        <v>26255745.109999999</v>
      </c>
      <c r="Q10" s="91">
        <v>26255745.109999999</v>
      </c>
      <c r="R10" s="100"/>
    </row>
    <row r="11" spans="1:18" x14ac:dyDescent="0.35">
      <c r="A11" s="177" t="s">
        <v>98</v>
      </c>
      <c r="B11" s="178" t="s">
        <v>99</v>
      </c>
      <c r="C11" s="178" t="s">
        <v>98</v>
      </c>
      <c r="D11" s="178" t="s">
        <v>97</v>
      </c>
      <c r="E11" s="181">
        <v>112</v>
      </c>
      <c r="F11" s="178" t="s">
        <v>96</v>
      </c>
      <c r="G11" s="91">
        <v>0</v>
      </c>
      <c r="H11" s="91">
        <v>0</v>
      </c>
      <c r="I11" s="91">
        <f t="shared" ref="I11" si="0">SUM(J11:L11)</f>
        <v>0</v>
      </c>
      <c r="J11" s="91">
        <v>0</v>
      </c>
      <c r="K11" s="91">
        <v>0</v>
      </c>
      <c r="L11" s="91">
        <v>0</v>
      </c>
      <c r="M11" s="91">
        <v>0</v>
      </c>
      <c r="N11" s="91">
        <f t="shared" ref="N11:Q11" si="1">G11+H11+I11+M11</f>
        <v>0</v>
      </c>
      <c r="O11" s="91">
        <f t="shared" si="1"/>
        <v>0</v>
      </c>
      <c r="P11" s="91">
        <f t="shared" si="1"/>
        <v>0</v>
      </c>
      <c r="Q11" s="91">
        <f t="shared" si="1"/>
        <v>0</v>
      </c>
      <c r="R11" s="100"/>
    </row>
    <row r="12" spans="1:18" x14ac:dyDescent="0.35">
      <c r="A12" s="177" t="s">
        <v>94</v>
      </c>
      <c r="B12" s="178" t="s">
        <v>95</v>
      </c>
      <c r="C12" s="178" t="s">
        <v>94</v>
      </c>
      <c r="D12" s="178" t="s">
        <v>93</v>
      </c>
      <c r="E12" s="182" t="s">
        <v>134</v>
      </c>
      <c r="F12" s="178" t="s">
        <v>92</v>
      </c>
      <c r="G12" s="91">
        <v>114478279</v>
      </c>
      <c r="H12" s="91">
        <v>0</v>
      </c>
      <c r="I12" s="91">
        <f>J12+K12+L12</f>
        <v>19792920</v>
      </c>
      <c r="J12" s="91">
        <v>9555614</v>
      </c>
      <c r="K12" s="91">
        <v>3722202</v>
      </c>
      <c r="L12" s="91">
        <v>6515104</v>
      </c>
      <c r="M12" s="91">
        <v>409128</v>
      </c>
      <c r="N12" s="91">
        <f>G12+H12+I12+M12</f>
        <v>134680327</v>
      </c>
      <c r="O12" s="199">
        <v>532741906.22000003</v>
      </c>
      <c r="P12" s="199">
        <v>675477878.08000004</v>
      </c>
      <c r="Q12" s="199">
        <v>701269588.14999998</v>
      </c>
      <c r="R12" s="100"/>
    </row>
    <row r="13" spans="1:18" s="75" customFormat="1" ht="12" thickBot="1" x14ac:dyDescent="0.3">
      <c r="A13" s="183" t="s">
        <v>449</v>
      </c>
      <c r="B13" s="184" t="s">
        <v>424</v>
      </c>
      <c r="C13" s="184" t="s">
        <v>447</v>
      </c>
      <c r="D13" s="184" t="s">
        <v>448</v>
      </c>
      <c r="E13" s="185" t="s">
        <v>134</v>
      </c>
      <c r="F13" s="186" t="s">
        <v>288</v>
      </c>
      <c r="G13" s="176">
        <v>5429897</v>
      </c>
      <c r="H13" s="187">
        <v>0</v>
      </c>
      <c r="I13" s="176">
        <f>J13+K13+L13</f>
        <v>0</v>
      </c>
      <c r="J13" s="187">
        <v>0</v>
      </c>
      <c r="K13" s="187">
        <v>0</v>
      </c>
      <c r="L13" s="187">
        <v>0</v>
      </c>
      <c r="M13" s="176">
        <v>0</v>
      </c>
      <c r="N13" s="176">
        <f>G13+H13+I13+M13</f>
        <v>5429897</v>
      </c>
      <c r="O13" s="176">
        <v>25886310.550000001</v>
      </c>
      <c r="P13" s="176">
        <v>26968365.559999999</v>
      </c>
      <c r="Q13" s="176">
        <v>39720996.159999996</v>
      </c>
      <c r="R13" s="120"/>
    </row>
    <row r="14" spans="1:18" s="75" customFormat="1" ht="15" customHeight="1" thickBot="1" x14ac:dyDescent="0.3">
      <c r="A14" s="213" t="s">
        <v>453</v>
      </c>
      <c r="B14" s="214"/>
      <c r="C14" s="214"/>
      <c r="D14" s="214"/>
      <c r="E14" s="214"/>
      <c r="F14" s="215"/>
      <c r="G14" s="188">
        <f>SUM(G8:G13)</f>
        <v>134109503</v>
      </c>
      <c r="H14" s="188">
        <f>SUM(H8:H13)</f>
        <v>15686011.17</v>
      </c>
      <c r="I14" s="122"/>
      <c r="J14" s="123"/>
      <c r="K14" s="123"/>
      <c r="L14" s="123"/>
      <c r="M14" s="122"/>
      <c r="N14" s="124"/>
      <c r="O14" s="124"/>
      <c r="P14" s="124"/>
      <c r="Q14" s="124"/>
    </row>
    <row r="15" spans="1:18" ht="15" thickBot="1" x14ac:dyDescent="0.4">
      <c r="A15" s="216"/>
      <c r="B15" s="217"/>
      <c r="C15" s="217"/>
      <c r="D15" s="217"/>
      <c r="E15" s="217"/>
      <c r="F15" s="218"/>
      <c r="G15" s="222">
        <f>G14+H14</f>
        <v>149795514.16999999</v>
      </c>
      <c r="H15" s="223"/>
      <c r="K15" s="81"/>
      <c r="N15" s="81"/>
    </row>
    <row r="16" spans="1:18" ht="15" thickBot="1" x14ac:dyDescent="0.4">
      <c r="A16" s="219" t="s">
        <v>454</v>
      </c>
      <c r="B16" s="220"/>
      <c r="C16" s="220"/>
      <c r="D16" s="220"/>
      <c r="E16" s="220"/>
      <c r="F16" s="221"/>
      <c r="G16" s="224">
        <f>G15*F17</f>
        <v>651310895.61115992</v>
      </c>
      <c r="H16" s="225"/>
      <c r="O16" s="127">
        <f>O8+O9+O10+O11+O12+O13</f>
        <v>672399886.72000003</v>
      </c>
      <c r="P16" s="128">
        <f>SUM(P8:P13)</f>
        <v>835633694.32999992</v>
      </c>
      <c r="Q16" s="127">
        <f>SUM(Q8:Q15)</f>
        <v>875062830.48999989</v>
      </c>
    </row>
    <row r="17" spans="1:11" ht="15" thickBot="1" x14ac:dyDescent="0.4">
      <c r="A17" s="210" t="s">
        <v>458</v>
      </c>
      <c r="B17" s="211"/>
      <c r="C17" s="211"/>
      <c r="D17" s="211"/>
      <c r="E17" s="212"/>
      <c r="F17" s="125">
        <v>4.3479999999999999</v>
      </c>
    </row>
    <row r="18" spans="1:11" x14ac:dyDescent="0.35">
      <c r="K18" s="121"/>
    </row>
    <row r="19" spans="1:11" x14ac:dyDescent="0.35">
      <c r="G19" s="80"/>
      <c r="I19" s="61"/>
    </row>
    <row r="20" spans="1:11" x14ac:dyDescent="0.35">
      <c r="E20" s="79"/>
    </row>
    <row r="21" spans="1:11" x14ac:dyDescent="0.35">
      <c r="E21" s="79"/>
    </row>
    <row r="22" spans="1:11" x14ac:dyDescent="0.35">
      <c r="F22" s="81"/>
    </row>
    <row r="23" spans="1:11" x14ac:dyDescent="0.35">
      <c r="C23" s="81"/>
    </row>
    <row r="26" spans="1:11" x14ac:dyDescent="0.35">
      <c r="C26" s="121"/>
    </row>
    <row r="27" spans="1:11" x14ac:dyDescent="0.35">
      <c r="A27" s="61"/>
    </row>
    <row r="29" spans="1:11" x14ac:dyDescent="0.35">
      <c r="F29" s="81"/>
      <c r="G29" s="81"/>
    </row>
  </sheetData>
  <mergeCells count="20">
    <mergeCell ref="A17:E17"/>
    <mergeCell ref="A14:F15"/>
    <mergeCell ref="A16:F16"/>
    <mergeCell ref="G15:H15"/>
    <mergeCell ref="G16:H16"/>
    <mergeCell ref="F5:F6"/>
    <mergeCell ref="A5:A6"/>
    <mergeCell ref="B5:B6"/>
    <mergeCell ref="C5:C6"/>
    <mergeCell ref="D5:D6"/>
    <mergeCell ref="E5:E6"/>
    <mergeCell ref="P5:P6"/>
    <mergeCell ref="Q5:Q6"/>
    <mergeCell ref="R5:R6"/>
    <mergeCell ref="G3:N3"/>
    <mergeCell ref="G5:H5"/>
    <mergeCell ref="I5:L5"/>
    <mergeCell ref="M5:M6"/>
    <mergeCell ref="N5:N6"/>
    <mergeCell ref="O5:O6"/>
  </mergeCells>
  <phoneticPr fontId="30" type="noConversion"/>
  <pageMargins left="0.7" right="0.7" top="0.75" bottom="0.75" header="0.3" footer="0.3"/>
  <pageSetup paperSize="8"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9"/>
  <sheetViews>
    <sheetView tabSelected="1" topLeftCell="A20" zoomScale="90" zoomScaleNormal="90" zoomScaleSheetLayoutView="80" workbookViewId="0">
      <selection activeCell="H43" sqref="H43"/>
    </sheetView>
  </sheetViews>
  <sheetFormatPr defaultColWidth="9.1796875" defaultRowHeight="11.5" x14ac:dyDescent="0.25"/>
  <cols>
    <col min="1" max="1" width="14.453125" style="3" customWidth="1"/>
    <col min="2" max="2" width="16.81640625" style="1" customWidth="1"/>
    <col min="3" max="3" width="6.81640625" style="1" customWidth="1"/>
    <col min="4" max="4" width="17.1796875" style="2" customWidth="1"/>
    <col min="5" max="5" width="65.7265625" style="2" customWidth="1"/>
    <col min="6" max="6" width="16.54296875" style="2" customWidth="1"/>
    <col min="7" max="7" width="17.81640625" style="2" bestFit="1" customWidth="1"/>
    <col min="8" max="8" width="18.54296875" style="2" customWidth="1"/>
    <col min="9" max="9" width="12.7265625" style="5" customWidth="1"/>
    <col min="10" max="10" width="15.54296875" style="5" bestFit="1" customWidth="1"/>
    <col min="11" max="11" width="16.54296875" style="2" customWidth="1"/>
    <col min="12" max="12" width="15.54296875" style="2" customWidth="1"/>
    <col min="13" max="13" width="15.7265625" style="2" bestFit="1" customWidth="1"/>
    <col min="14" max="14" width="15.1796875" style="2" bestFit="1" customWidth="1"/>
    <col min="15" max="16384" width="9.1796875" style="2"/>
  </cols>
  <sheetData>
    <row r="1" spans="1:12" ht="15.65" customHeight="1" x14ac:dyDescent="0.25">
      <c r="A1" s="4" t="s">
        <v>23</v>
      </c>
    </row>
    <row r="3" spans="1:12" ht="15" customHeight="1" x14ac:dyDescent="0.25">
      <c r="A3" s="4" t="s">
        <v>136</v>
      </c>
    </row>
    <row r="4" spans="1:12" ht="12" thickBot="1" x14ac:dyDescent="0.3">
      <c r="A4" s="8"/>
      <c r="B4" s="9"/>
      <c r="C4" s="9"/>
      <c r="D4" s="7"/>
      <c r="E4" s="7"/>
      <c r="F4" s="7"/>
      <c r="G4" s="7"/>
      <c r="H4" s="7"/>
      <c r="I4" s="10"/>
      <c r="J4" s="10"/>
      <c r="K4" s="7"/>
    </row>
    <row r="5" spans="1:12" s="6" customFormat="1" ht="87.75" customHeight="1" x14ac:dyDescent="0.35">
      <c r="A5" s="109" t="s">
        <v>0</v>
      </c>
      <c r="B5" s="110" t="s">
        <v>1</v>
      </c>
      <c r="C5" s="110" t="s">
        <v>2</v>
      </c>
      <c r="D5" s="110" t="s">
        <v>3</v>
      </c>
      <c r="E5" s="110" t="s">
        <v>4</v>
      </c>
      <c r="F5" s="110" t="s">
        <v>5</v>
      </c>
      <c r="G5" s="110" t="s">
        <v>6</v>
      </c>
      <c r="H5" s="110" t="s">
        <v>7</v>
      </c>
      <c r="I5" s="110" t="s">
        <v>8</v>
      </c>
      <c r="J5" s="110" t="s">
        <v>9</v>
      </c>
      <c r="K5" s="111" t="s">
        <v>135</v>
      </c>
    </row>
    <row r="6" spans="1:12" ht="27" customHeight="1" x14ac:dyDescent="0.25">
      <c r="A6" s="112" t="s">
        <v>10</v>
      </c>
      <c r="B6" s="58" t="s">
        <v>24</v>
      </c>
      <c r="C6" s="58" t="s">
        <v>11</v>
      </c>
      <c r="D6" s="58" t="s">
        <v>12</v>
      </c>
      <c r="E6" s="58" t="s">
        <v>25</v>
      </c>
      <c r="F6" s="11">
        <v>3279737.75</v>
      </c>
      <c r="G6" s="11">
        <v>578777.25</v>
      </c>
      <c r="H6" s="58" t="s">
        <v>26</v>
      </c>
      <c r="I6" s="58" t="s">
        <v>27</v>
      </c>
      <c r="J6" s="58" t="s">
        <v>17</v>
      </c>
      <c r="K6" s="113">
        <v>2016</v>
      </c>
    </row>
    <row r="7" spans="1:12" ht="38.25" customHeight="1" x14ac:dyDescent="0.25">
      <c r="A7" s="112" t="s">
        <v>10</v>
      </c>
      <c r="B7" s="58" t="s">
        <v>28</v>
      </c>
      <c r="C7" s="58" t="s">
        <v>11</v>
      </c>
      <c r="D7" s="58" t="s">
        <v>13</v>
      </c>
      <c r="E7" s="58" t="s">
        <v>29</v>
      </c>
      <c r="F7" s="11">
        <v>2632565.2599999998</v>
      </c>
      <c r="G7" s="11">
        <v>464570.34</v>
      </c>
      <c r="H7" s="58" t="s">
        <v>30</v>
      </c>
      <c r="I7" s="58" t="s">
        <v>31</v>
      </c>
      <c r="J7" s="58" t="s">
        <v>19</v>
      </c>
      <c r="K7" s="113">
        <v>2017</v>
      </c>
    </row>
    <row r="8" spans="1:12" ht="50.25" customHeight="1" x14ac:dyDescent="0.25">
      <c r="A8" s="112" t="s">
        <v>10</v>
      </c>
      <c r="B8" s="58" t="s">
        <v>32</v>
      </c>
      <c r="C8" s="58" t="s">
        <v>11</v>
      </c>
      <c r="D8" s="58" t="s">
        <v>13</v>
      </c>
      <c r="E8" s="58" t="s">
        <v>33</v>
      </c>
      <c r="F8" s="11">
        <v>5626192.0800000001</v>
      </c>
      <c r="G8" s="11">
        <v>992857.42</v>
      </c>
      <c r="H8" s="58" t="s">
        <v>30</v>
      </c>
      <c r="I8" s="58" t="s">
        <v>31</v>
      </c>
      <c r="J8" s="58" t="s">
        <v>19</v>
      </c>
      <c r="K8" s="113">
        <v>2017</v>
      </c>
    </row>
    <row r="9" spans="1:12" ht="409.5" x14ac:dyDescent="0.25">
      <c r="A9" s="112" t="s">
        <v>18</v>
      </c>
      <c r="B9" s="58" t="s">
        <v>34</v>
      </c>
      <c r="C9" s="58" t="s">
        <v>11</v>
      </c>
      <c r="D9" s="58" t="s">
        <v>35</v>
      </c>
      <c r="E9" s="58" t="s">
        <v>139</v>
      </c>
      <c r="F9" s="13">
        <v>55411370</v>
      </c>
      <c r="G9" s="13">
        <v>9778477.0600000024</v>
      </c>
      <c r="H9" s="58" t="s">
        <v>36</v>
      </c>
      <c r="I9" s="58" t="s">
        <v>37</v>
      </c>
      <c r="J9" s="58" t="s">
        <v>38</v>
      </c>
      <c r="K9" s="113">
        <v>2017</v>
      </c>
    </row>
    <row r="10" spans="1:12" ht="23" x14ac:dyDescent="0.25">
      <c r="A10" s="112" t="s">
        <v>14</v>
      </c>
      <c r="B10" s="58" t="s">
        <v>39</v>
      </c>
      <c r="C10" s="58" t="s">
        <v>11</v>
      </c>
      <c r="D10" s="58" t="s">
        <v>20</v>
      </c>
      <c r="E10" s="58" t="s">
        <v>40</v>
      </c>
      <c r="F10" s="11">
        <v>4550729.1500000004</v>
      </c>
      <c r="G10" s="11">
        <v>803069.85</v>
      </c>
      <c r="H10" s="58" t="s">
        <v>41</v>
      </c>
      <c r="I10" s="58" t="s">
        <v>37</v>
      </c>
      <c r="J10" s="58" t="s">
        <v>38</v>
      </c>
      <c r="K10" s="113">
        <v>2017</v>
      </c>
    </row>
    <row r="11" spans="1:12" ht="51.75" customHeight="1" x14ac:dyDescent="0.25">
      <c r="A11" s="114" t="s">
        <v>16</v>
      </c>
      <c r="B11" s="25" t="s">
        <v>42</v>
      </c>
      <c r="C11" s="25" t="s">
        <v>11</v>
      </c>
      <c r="D11" s="25" t="s">
        <v>72</v>
      </c>
      <c r="E11" s="25" t="s">
        <v>73</v>
      </c>
      <c r="F11" s="13">
        <v>5444674.6200000001</v>
      </c>
      <c r="G11" s="13">
        <v>1450623.15</v>
      </c>
      <c r="H11" s="25" t="s">
        <v>43</v>
      </c>
      <c r="I11" s="25" t="s">
        <v>37</v>
      </c>
      <c r="J11" s="25" t="s">
        <v>38</v>
      </c>
      <c r="K11" s="115">
        <v>2017</v>
      </c>
    </row>
    <row r="12" spans="1:12" ht="51.75" customHeight="1" x14ac:dyDescent="0.25">
      <c r="A12" s="114" t="s">
        <v>16</v>
      </c>
      <c r="B12" s="25" t="s">
        <v>44</v>
      </c>
      <c r="C12" s="25" t="s">
        <v>11</v>
      </c>
      <c r="D12" s="25" t="s">
        <v>72</v>
      </c>
      <c r="E12" s="25" t="s">
        <v>74</v>
      </c>
      <c r="F12" s="13">
        <v>8438037.0199999996</v>
      </c>
      <c r="G12" s="13">
        <v>1489065.41</v>
      </c>
      <c r="H12" s="25" t="s">
        <v>43</v>
      </c>
      <c r="I12" s="25" t="s">
        <v>37</v>
      </c>
      <c r="J12" s="25" t="s">
        <v>38</v>
      </c>
      <c r="K12" s="115">
        <v>2017</v>
      </c>
      <c r="L12" s="12"/>
    </row>
    <row r="13" spans="1:12" ht="57.5" x14ac:dyDescent="0.25">
      <c r="A13" s="112" t="s">
        <v>16</v>
      </c>
      <c r="B13" s="58" t="s">
        <v>45</v>
      </c>
      <c r="C13" s="58" t="s">
        <v>21</v>
      </c>
      <c r="D13" s="58" t="s">
        <v>46</v>
      </c>
      <c r="E13" s="58" t="s">
        <v>47</v>
      </c>
      <c r="F13" s="197">
        <v>31290413.699999999</v>
      </c>
      <c r="G13" s="152">
        <v>83506783.25</v>
      </c>
      <c r="H13" s="25" t="s">
        <v>48</v>
      </c>
      <c r="I13" s="25" t="s">
        <v>37</v>
      </c>
      <c r="J13" s="25" t="s">
        <v>38</v>
      </c>
      <c r="K13" s="115">
        <v>2017</v>
      </c>
    </row>
    <row r="14" spans="1:12" x14ac:dyDescent="0.25">
      <c r="A14" s="112" t="s">
        <v>10</v>
      </c>
      <c r="B14" s="58" t="s">
        <v>49</v>
      </c>
      <c r="C14" s="58" t="s">
        <v>11</v>
      </c>
      <c r="D14" s="58" t="s">
        <v>12</v>
      </c>
      <c r="E14" s="58" t="s">
        <v>25</v>
      </c>
      <c r="F14" s="13">
        <v>9852913.4000000004</v>
      </c>
      <c r="G14" s="13">
        <v>2131273.8499999996</v>
      </c>
      <c r="H14" s="58" t="s">
        <v>36</v>
      </c>
      <c r="I14" s="58" t="s">
        <v>50</v>
      </c>
      <c r="J14" s="58" t="s">
        <v>51</v>
      </c>
      <c r="K14" s="113">
        <v>2017</v>
      </c>
    </row>
    <row r="15" spans="1:12" ht="23" x14ac:dyDescent="0.25">
      <c r="A15" s="112" t="s">
        <v>14</v>
      </c>
      <c r="B15" s="58" t="s">
        <v>52</v>
      </c>
      <c r="C15" s="58" t="s">
        <v>11</v>
      </c>
      <c r="D15" s="58" t="s">
        <v>20</v>
      </c>
      <c r="E15" s="58" t="s">
        <v>53</v>
      </c>
      <c r="F15" s="13">
        <v>1345133.5</v>
      </c>
      <c r="G15" s="13">
        <v>237376.5</v>
      </c>
      <c r="H15" s="58" t="s">
        <v>69</v>
      </c>
      <c r="I15" s="58" t="s">
        <v>50</v>
      </c>
      <c r="J15" s="58" t="s">
        <v>51</v>
      </c>
      <c r="K15" s="113">
        <v>2017</v>
      </c>
    </row>
    <row r="16" spans="1:12" ht="27" customHeight="1" x14ac:dyDescent="0.25">
      <c r="A16" s="112" t="s">
        <v>14</v>
      </c>
      <c r="B16" s="58" t="s">
        <v>56</v>
      </c>
      <c r="C16" s="58" t="s">
        <v>11</v>
      </c>
      <c r="D16" s="58" t="s">
        <v>15</v>
      </c>
      <c r="E16" s="58" t="s">
        <v>57</v>
      </c>
      <c r="F16" s="11">
        <v>11675260.34</v>
      </c>
      <c r="G16" s="11">
        <v>2060340.0600000005</v>
      </c>
      <c r="H16" s="58" t="s">
        <v>58</v>
      </c>
      <c r="I16" s="58" t="s">
        <v>59</v>
      </c>
      <c r="J16" s="58" t="s">
        <v>60</v>
      </c>
      <c r="K16" s="113">
        <v>2017</v>
      </c>
    </row>
    <row r="17" spans="1:13" ht="80.5" x14ac:dyDescent="0.25">
      <c r="A17" s="112" t="s">
        <v>16</v>
      </c>
      <c r="B17" s="58" t="s">
        <v>61</v>
      </c>
      <c r="C17" s="58" t="s">
        <v>11</v>
      </c>
      <c r="D17" s="58" t="s">
        <v>75</v>
      </c>
      <c r="E17" s="58" t="s">
        <v>62</v>
      </c>
      <c r="F17" s="11">
        <v>82389409.430000007</v>
      </c>
      <c r="G17" s="11">
        <v>35792144.700000003</v>
      </c>
      <c r="H17" s="58" t="s">
        <v>63</v>
      </c>
      <c r="I17" s="58" t="s">
        <v>59</v>
      </c>
      <c r="J17" s="58" t="s">
        <v>60</v>
      </c>
      <c r="K17" s="113">
        <v>2017</v>
      </c>
    </row>
    <row r="18" spans="1:13" ht="75.75" customHeight="1" x14ac:dyDescent="0.25">
      <c r="A18" s="112" t="s">
        <v>14</v>
      </c>
      <c r="B18" s="58" t="s">
        <v>64</v>
      </c>
      <c r="C18" s="58" t="s">
        <v>11</v>
      </c>
      <c r="D18" s="58" t="s">
        <v>15</v>
      </c>
      <c r="E18" s="58" t="s">
        <v>65</v>
      </c>
      <c r="F18" s="13">
        <v>2546588.75</v>
      </c>
      <c r="G18" s="13">
        <v>449398.00999999978</v>
      </c>
      <c r="H18" s="58" t="s">
        <v>58</v>
      </c>
      <c r="I18" s="58" t="s">
        <v>66</v>
      </c>
      <c r="J18" s="58" t="s">
        <v>22</v>
      </c>
      <c r="K18" s="113">
        <v>2017</v>
      </c>
    </row>
    <row r="19" spans="1:13" ht="76.5" customHeight="1" x14ac:dyDescent="0.25">
      <c r="A19" s="112" t="s">
        <v>16</v>
      </c>
      <c r="B19" s="58" t="s">
        <v>67</v>
      </c>
      <c r="C19" s="58" t="s">
        <v>21</v>
      </c>
      <c r="D19" s="58" t="s">
        <v>76</v>
      </c>
      <c r="E19" s="58" t="s">
        <v>68</v>
      </c>
      <c r="F19" s="11">
        <v>57416320.409999996</v>
      </c>
      <c r="G19" s="11">
        <v>10155744.199999999</v>
      </c>
      <c r="H19" s="58" t="s">
        <v>69</v>
      </c>
      <c r="I19" s="25" t="s">
        <v>141</v>
      </c>
      <c r="J19" s="25" t="s">
        <v>127</v>
      </c>
      <c r="K19" s="113" t="s">
        <v>143</v>
      </c>
    </row>
    <row r="20" spans="1:13" ht="34.5" x14ac:dyDescent="0.25">
      <c r="A20" s="112" t="s">
        <v>10</v>
      </c>
      <c r="B20" s="58" t="s">
        <v>77</v>
      </c>
      <c r="C20" s="58" t="s">
        <v>11</v>
      </c>
      <c r="D20" s="58" t="s">
        <v>78</v>
      </c>
      <c r="E20" s="58" t="s">
        <v>79</v>
      </c>
      <c r="F20" s="13">
        <v>3476734.78</v>
      </c>
      <c r="G20" s="13">
        <v>613541.46</v>
      </c>
      <c r="H20" s="58" t="s">
        <v>80</v>
      </c>
      <c r="I20" s="58" t="s">
        <v>81</v>
      </c>
      <c r="J20" s="58" t="s">
        <v>82</v>
      </c>
      <c r="K20" s="113">
        <v>2018</v>
      </c>
    </row>
    <row r="21" spans="1:13" ht="66" customHeight="1" x14ac:dyDescent="0.25">
      <c r="A21" s="112" t="s">
        <v>14</v>
      </c>
      <c r="B21" s="58" t="s">
        <v>83</v>
      </c>
      <c r="C21" s="58" t="s">
        <v>11</v>
      </c>
      <c r="D21" s="58" t="s">
        <v>20</v>
      </c>
      <c r="E21" s="58" t="s">
        <v>84</v>
      </c>
      <c r="F21" s="14">
        <v>3046312.4</v>
      </c>
      <c r="G21" s="14">
        <v>537584.55000000005</v>
      </c>
      <c r="H21" s="58" t="s">
        <v>85</v>
      </c>
      <c r="I21" s="58" t="s">
        <v>86</v>
      </c>
      <c r="J21" s="58" t="s">
        <v>87</v>
      </c>
      <c r="K21" s="113">
        <v>2018</v>
      </c>
    </row>
    <row r="22" spans="1:13" ht="36.75" customHeight="1" x14ac:dyDescent="0.25">
      <c r="A22" s="114" t="s">
        <v>10</v>
      </c>
      <c r="B22" s="25" t="s">
        <v>88</v>
      </c>
      <c r="C22" s="25" t="s">
        <v>11</v>
      </c>
      <c r="D22" s="25" t="s">
        <v>13</v>
      </c>
      <c r="E22" s="25" t="s">
        <v>89</v>
      </c>
      <c r="F22" s="13">
        <v>11024162.73</v>
      </c>
      <c r="G22" s="13">
        <v>1945440.56</v>
      </c>
      <c r="H22" s="25" t="s">
        <v>138</v>
      </c>
      <c r="I22" s="25" t="s">
        <v>90</v>
      </c>
      <c r="J22" s="25" t="s">
        <v>91</v>
      </c>
      <c r="K22" s="115">
        <v>2019</v>
      </c>
    </row>
    <row r="23" spans="1:13" ht="57.5" x14ac:dyDescent="0.25">
      <c r="A23" s="116" t="s">
        <v>16</v>
      </c>
      <c r="B23" s="87" t="s">
        <v>54</v>
      </c>
      <c r="C23" s="25" t="s">
        <v>21</v>
      </c>
      <c r="D23" s="16" t="s">
        <v>137</v>
      </c>
      <c r="E23" s="16" t="s">
        <v>55</v>
      </c>
      <c r="F23" s="13">
        <v>171473124.96000001</v>
      </c>
      <c r="G23" s="13">
        <v>31549791.799999997</v>
      </c>
      <c r="H23" s="17" t="s">
        <v>125</v>
      </c>
      <c r="I23" s="18" t="s">
        <v>126</v>
      </c>
      <c r="J23" s="15" t="s">
        <v>127</v>
      </c>
      <c r="K23" s="117" t="s">
        <v>142</v>
      </c>
    </row>
    <row r="24" spans="1:13" ht="46" x14ac:dyDescent="0.25">
      <c r="A24" s="163" t="s">
        <v>16</v>
      </c>
      <c r="B24" s="164" t="s">
        <v>419</v>
      </c>
      <c r="C24" s="164" t="s">
        <v>21</v>
      </c>
      <c r="D24" s="165" t="s">
        <v>418</v>
      </c>
      <c r="E24" s="165" t="s">
        <v>420</v>
      </c>
      <c r="F24" s="152">
        <v>34302978.119999997</v>
      </c>
      <c r="G24" s="152">
        <v>377911.83</v>
      </c>
      <c r="H24" s="166" t="s">
        <v>421</v>
      </c>
      <c r="I24" s="167" t="s">
        <v>422</v>
      </c>
      <c r="J24" s="167" t="s">
        <v>423</v>
      </c>
      <c r="K24" s="168">
        <v>2021</v>
      </c>
    </row>
    <row r="25" spans="1:13" ht="34.5" x14ac:dyDescent="0.25">
      <c r="A25" s="112" t="s">
        <v>427</v>
      </c>
      <c r="B25" s="59" t="s">
        <v>428</v>
      </c>
      <c r="C25" s="59" t="s">
        <v>21</v>
      </c>
      <c r="D25" s="58" t="s">
        <v>456</v>
      </c>
      <c r="E25" s="58" t="s">
        <v>429</v>
      </c>
      <c r="F25" s="13">
        <v>25886310.550000001</v>
      </c>
      <c r="G25" s="13">
        <v>10836311.029999999</v>
      </c>
      <c r="H25" s="60" t="s">
        <v>430</v>
      </c>
      <c r="I25" s="15" t="s">
        <v>431</v>
      </c>
      <c r="J25" s="15" t="s">
        <v>432</v>
      </c>
      <c r="K25" s="118">
        <v>2022</v>
      </c>
    </row>
    <row r="26" spans="1:13" ht="49.5" customHeight="1" x14ac:dyDescent="0.25">
      <c r="A26" s="112" t="s">
        <v>16</v>
      </c>
      <c r="B26" s="169" t="s">
        <v>433</v>
      </c>
      <c r="C26" s="169" t="s">
        <v>21</v>
      </c>
      <c r="D26" s="58" t="s">
        <v>435</v>
      </c>
      <c r="E26" s="58" t="s">
        <v>434</v>
      </c>
      <c r="F26" s="13">
        <v>27835023.960000001</v>
      </c>
      <c r="G26" s="299">
        <v>449266.03</v>
      </c>
      <c r="H26" s="60" t="s">
        <v>436</v>
      </c>
      <c r="I26" s="15" t="s">
        <v>437</v>
      </c>
      <c r="J26" s="15" t="s">
        <v>432</v>
      </c>
      <c r="K26" s="118">
        <v>2022</v>
      </c>
    </row>
    <row r="27" spans="1:13" ht="29.25" customHeight="1" x14ac:dyDescent="0.25">
      <c r="A27" s="112" t="s">
        <v>18</v>
      </c>
      <c r="B27" s="169" t="s">
        <v>438</v>
      </c>
      <c r="C27" s="170" t="s">
        <v>21</v>
      </c>
      <c r="D27" s="169" t="s">
        <v>439</v>
      </c>
      <c r="E27" s="58" t="s">
        <v>440</v>
      </c>
      <c r="F27" s="13">
        <v>6336000</v>
      </c>
      <c r="G27" s="13">
        <v>242271.5</v>
      </c>
      <c r="H27" s="60" t="s">
        <v>430</v>
      </c>
      <c r="I27" s="15" t="s">
        <v>437</v>
      </c>
      <c r="J27" s="15" t="s">
        <v>432</v>
      </c>
      <c r="K27" s="118">
        <v>2022</v>
      </c>
    </row>
    <row r="28" spans="1:13" ht="23.5" thickBot="1" x14ac:dyDescent="0.3">
      <c r="A28" s="142" t="s">
        <v>16</v>
      </c>
      <c r="B28" s="143" t="s">
        <v>441</v>
      </c>
      <c r="C28" s="148" t="s">
        <v>21</v>
      </c>
      <c r="D28" s="144" t="s">
        <v>442</v>
      </c>
      <c r="E28" s="144" t="s">
        <v>443</v>
      </c>
      <c r="F28" s="198">
        <v>84824189.329999998</v>
      </c>
      <c r="G28" s="198">
        <v>858230.86</v>
      </c>
      <c r="H28" s="145" t="s">
        <v>444</v>
      </c>
      <c r="I28" s="146" t="s">
        <v>452</v>
      </c>
      <c r="J28" s="146" t="s">
        <v>445</v>
      </c>
      <c r="K28" s="147">
        <v>2022</v>
      </c>
      <c r="M28" s="141"/>
    </row>
    <row r="29" spans="1:13" ht="12" thickBot="1" x14ac:dyDescent="0.3">
      <c r="E29" s="140" t="s">
        <v>455</v>
      </c>
      <c r="F29" s="171">
        <f>SUM(F6:F28)</f>
        <v>650104182.24000001</v>
      </c>
      <c r="G29" s="171">
        <f>SUM(G6:G28)</f>
        <v>197300850.67000005</v>
      </c>
    </row>
  </sheetData>
  <autoFilter ref="A5:K29" xr:uid="{00000000-0009-0000-0000-000001000000}"/>
  <pageMargins left="0.7" right="0.7" top="0.75" bottom="0.75" header="0.3" footer="0.3"/>
  <pageSetup paperSize="8" scale="8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0B59B-E3FE-45AC-A9C5-D931AD3B5CD0}">
  <sheetPr>
    <pageSetUpPr fitToPage="1"/>
  </sheetPr>
  <dimension ref="A1:AD154"/>
  <sheetViews>
    <sheetView zoomScale="90" zoomScaleNormal="90" zoomScaleSheetLayoutView="70" workbookViewId="0">
      <pane xSplit="1" ySplit="7" topLeftCell="J8" activePane="bottomRight" state="frozen"/>
      <selection pane="topRight" activeCell="B1" sqref="B1"/>
      <selection pane="bottomLeft" activeCell="A5" sqref="A5"/>
      <selection pane="bottomRight" activeCell="P8" sqref="P8"/>
    </sheetView>
  </sheetViews>
  <sheetFormatPr defaultColWidth="8.7265625" defaultRowHeight="14.5" x14ac:dyDescent="0.35"/>
  <cols>
    <col min="1" max="1" width="18.7265625" style="23" customWidth="1"/>
    <col min="2" max="2" width="14.453125" style="30" customWidth="1"/>
    <col min="3" max="3" width="15" style="22" customWidth="1"/>
    <col min="4" max="4" width="12.54296875" style="22" customWidth="1"/>
    <col min="5" max="5" width="12.1796875" style="22" customWidth="1"/>
    <col min="6" max="6" width="13.81640625" style="22" customWidth="1"/>
    <col min="7" max="7" width="15.54296875" style="22" customWidth="1"/>
    <col min="8" max="8" width="13.26953125" style="22" customWidth="1"/>
    <col min="9" max="9" width="46.453125" style="22" customWidth="1"/>
    <col min="10" max="10" width="19" style="22" customWidth="1"/>
    <col min="11" max="11" width="50.453125" style="22" customWidth="1"/>
    <col min="12" max="12" width="19" style="22" customWidth="1"/>
    <col min="13" max="13" width="32.54296875" style="22" customWidth="1"/>
    <col min="14" max="14" width="16.81640625" style="22" customWidth="1"/>
    <col min="15" max="15" width="15.81640625" style="22" bestFit="1" customWidth="1"/>
    <col min="16" max="16" width="16.7265625" style="22" customWidth="1"/>
    <col min="17" max="17" width="19.453125" style="22" customWidth="1"/>
    <col min="18" max="18" width="37.81640625" style="23" customWidth="1"/>
    <col min="19" max="19" width="12.54296875" style="22" customWidth="1"/>
    <col min="20" max="21" width="8.7265625" style="22"/>
    <col min="22" max="22" width="10.81640625" style="22" customWidth="1"/>
    <col min="23" max="23" width="13.26953125" style="22" customWidth="1"/>
    <col min="24" max="24" width="11.7265625" style="22" customWidth="1"/>
    <col min="25" max="25" width="18.1796875" style="22" customWidth="1"/>
    <col min="26" max="26" width="99.7265625" style="24" customWidth="1"/>
    <col min="27" max="27" width="26.81640625" style="85" customWidth="1"/>
    <col min="28" max="28" width="16.54296875" style="85" customWidth="1"/>
    <col min="29" max="29" width="8.7265625" style="85"/>
    <col min="30" max="30" width="6.54296875" style="85" customWidth="1"/>
    <col min="31" max="16384" width="8.7265625" style="85"/>
  </cols>
  <sheetData>
    <row r="1" spans="1:30" x14ac:dyDescent="0.35">
      <c r="A1" s="4" t="s">
        <v>446</v>
      </c>
      <c r="B1" s="22"/>
    </row>
    <row r="3" spans="1:30" s="86" customFormat="1" x14ac:dyDescent="0.35">
      <c r="A3" s="119" t="s">
        <v>417</v>
      </c>
      <c r="B3" s="21"/>
      <c r="C3" s="21"/>
      <c r="D3" s="21"/>
      <c r="E3" s="21"/>
      <c r="F3" s="21"/>
      <c r="G3" s="21"/>
      <c r="H3" s="55"/>
      <c r="I3" s="21"/>
      <c r="J3" s="21"/>
      <c r="K3" s="21"/>
      <c r="L3" s="21"/>
      <c r="M3" s="21"/>
      <c r="N3" s="56"/>
      <c r="O3" s="56"/>
      <c r="P3" s="56"/>
      <c r="Q3" s="56"/>
      <c r="R3" s="20"/>
      <c r="S3" s="21"/>
      <c r="T3" s="21"/>
      <c r="U3" s="21"/>
      <c r="V3" s="21"/>
      <c r="W3" s="21"/>
      <c r="X3" s="21"/>
      <c r="Y3" s="21"/>
      <c r="Z3" s="57"/>
    </row>
    <row r="4" spans="1:30" s="86" customFormat="1" x14ac:dyDescent="0.35">
      <c r="A4" s="20"/>
      <c r="B4" s="21"/>
      <c r="C4" s="21"/>
      <c r="D4" s="21"/>
      <c r="E4" s="21"/>
      <c r="F4" s="21"/>
      <c r="G4" s="21"/>
      <c r="H4" s="55"/>
      <c r="I4" s="21"/>
      <c r="J4" s="21"/>
      <c r="K4" s="21"/>
      <c r="L4" s="21"/>
      <c r="M4" s="21"/>
      <c r="N4" s="56"/>
      <c r="O4" s="56"/>
      <c r="P4" s="56"/>
      <c r="Q4" s="56"/>
      <c r="R4" s="20"/>
      <c r="S4" s="21"/>
      <c r="T4" s="21"/>
      <c r="U4" s="21"/>
      <c r="V4" s="21"/>
      <c r="W4" s="21"/>
      <c r="X4" s="21"/>
      <c r="Y4" s="21"/>
      <c r="Z4" s="57"/>
    </row>
    <row r="5" spans="1:30" ht="66.75" customHeight="1" x14ac:dyDescent="0.35">
      <c r="A5" s="228" t="s">
        <v>144</v>
      </c>
      <c r="B5" s="228" t="s">
        <v>145</v>
      </c>
      <c r="C5" s="228" t="s">
        <v>146</v>
      </c>
      <c r="D5" s="62" t="s">
        <v>147</v>
      </c>
      <c r="E5" s="228" t="s">
        <v>148</v>
      </c>
      <c r="F5" s="228" t="s">
        <v>149</v>
      </c>
      <c r="G5" s="228" t="s">
        <v>150</v>
      </c>
      <c r="H5" s="228" t="s">
        <v>151</v>
      </c>
      <c r="I5" s="230" t="s">
        <v>152</v>
      </c>
      <c r="J5" s="228" t="s">
        <v>153</v>
      </c>
      <c r="K5" s="228" t="s">
        <v>154</v>
      </c>
      <c r="L5" s="228" t="s">
        <v>155</v>
      </c>
      <c r="M5" s="228" t="s">
        <v>4</v>
      </c>
      <c r="N5" s="226" t="s">
        <v>156</v>
      </c>
      <c r="O5" s="227"/>
      <c r="P5" s="226" t="s">
        <v>157</v>
      </c>
      <c r="Q5" s="227"/>
      <c r="R5" s="228" t="s">
        <v>158</v>
      </c>
      <c r="S5" s="49" t="s">
        <v>159</v>
      </c>
      <c r="T5" s="226" t="s">
        <v>160</v>
      </c>
      <c r="U5" s="227"/>
      <c r="V5" s="49" t="s">
        <v>161</v>
      </c>
      <c r="W5" s="49" t="s">
        <v>162</v>
      </c>
      <c r="X5" s="49" t="s">
        <v>163</v>
      </c>
      <c r="Y5" s="49" t="s">
        <v>164</v>
      </c>
      <c r="Z5" s="49" t="s">
        <v>165</v>
      </c>
      <c r="AD5" s="98" t="s">
        <v>166</v>
      </c>
    </row>
    <row r="6" spans="1:30" s="98" customFormat="1" ht="24.4" customHeight="1" x14ac:dyDescent="0.35">
      <c r="A6" s="229"/>
      <c r="B6" s="229"/>
      <c r="C6" s="229"/>
      <c r="D6" s="49" t="s">
        <v>167</v>
      </c>
      <c r="E6" s="229"/>
      <c r="F6" s="229"/>
      <c r="G6" s="229"/>
      <c r="H6" s="229"/>
      <c r="I6" s="231"/>
      <c r="J6" s="229"/>
      <c r="K6" s="229"/>
      <c r="L6" s="229"/>
      <c r="M6" s="229"/>
      <c r="N6" s="49" t="s">
        <v>5</v>
      </c>
      <c r="O6" s="49" t="s">
        <v>6</v>
      </c>
      <c r="P6" s="49" t="s">
        <v>5</v>
      </c>
      <c r="Q6" s="49" t="s">
        <v>6</v>
      </c>
      <c r="R6" s="229"/>
      <c r="S6" s="49" t="s">
        <v>167</v>
      </c>
      <c r="T6" s="49" t="s">
        <v>167</v>
      </c>
      <c r="U6" s="49" t="s">
        <v>168</v>
      </c>
      <c r="V6" s="49" t="s">
        <v>167</v>
      </c>
      <c r="W6" s="49" t="s">
        <v>167</v>
      </c>
      <c r="X6" s="49" t="s">
        <v>167</v>
      </c>
      <c r="Y6" s="49"/>
      <c r="Z6" s="49"/>
      <c r="AD6" s="98" t="s">
        <v>169</v>
      </c>
    </row>
    <row r="7" spans="1:30" s="98" customFormat="1" ht="19.149999999999999" customHeight="1" thickBot="1" x14ac:dyDescent="0.4">
      <c r="A7" s="50">
        <v>1</v>
      </c>
      <c r="B7" s="50">
        <v>2</v>
      </c>
      <c r="C7" s="50">
        <v>3</v>
      </c>
      <c r="D7" s="51">
        <v>4</v>
      </c>
      <c r="E7" s="50">
        <v>5</v>
      </c>
      <c r="F7" s="50">
        <v>6</v>
      </c>
      <c r="G7" s="52">
        <v>7</v>
      </c>
      <c r="H7" s="52">
        <v>8</v>
      </c>
      <c r="I7" s="50">
        <v>9</v>
      </c>
      <c r="J7" s="50">
        <v>10</v>
      </c>
      <c r="K7" s="52">
        <v>11</v>
      </c>
      <c r="L7" s="52">
        <v>12</v>
      </c>
      <c r="M7" s="52">
        <v>13</v>
      </c>
      <c r="N7" s="53">
        <v>14</v>
      </c>
      <c r="O7" s="53">
        <v>15</v>
      </c>
      <c r="P7" s="53">
        <v>16</v>
      </c>
      <c r="Q7" s="53">
        <v>17</v>
      </c>
      <c r="R7" s="52">
        <v>18</v>
      </c>
      <c r="S7" s="53">
        <v>19</v>
      </c>
      <c r="T7" s="53">
        <v>20</v>
      </c>
      <c r="U7" s="53">
        <v>21</v>
      </c>
      <c r="V7" s="53">
        <v>22</v>
      </c>
      <c r="W7" s="53">
        <v>23</v>
      </c>
      <c r="X7" s="53">
        <v>24</v>
      </c>
      <c r="Y7" s="53">
        <v>25</v>
      </c>
      <c r="Z7" s="54">
        <v>26</v>
      </c>
      <c r="AD7" s="98" t="s">
        <v>170</v>
      </c>
    </row>
    <row r="8" spans="1:30" s="98" customFormat="1" ht="56.5" customHeight="1" x14ac:dyDescent="0.35">
      <c r="A8" s="129"/>
      <c r="B8" s="129"/>
      <c r="C8" s="129"/>
      <c r="D8" s="130"/>
      <c r="E8" s="129"/>
      <c r="F8" s="129"/>
      <c r="G8" s="131"/>
      <c r="H8" s="131"/>
      <c r="I8" s="129"/>
      <c r="J8" s="129"/>
      <c r="K8" s="131"/>
      <c r="L8" s="131"/>
      <c r="M8" s="135"/>
      <c r="N8" s="150">
        <f t="shared" ref="N8:O8" si="0">N9+N10+N17+N35+N60+N84</f>
        <v>262494709.16</v>
      </c>
      <c r="O8" s="150">
        <f t="shared" si="0"/>
        <v>47520247.010000005</v>
      </c>
      <c r="P8" s="150">
        <f>P9+P10+P17+P35+P60+P84</f>
        <v>76895714.719999999</v>
      </c>
      <c r="Q8" s="150">
        <f>Q9+Q10+Q17+Q35+Q60+Q84</f>
        <v>13499449.630000001</v>
      </c>
      <c r="R8" s="136"/>
      <c r="S8" s="132"/>
      <c r="T8" s="132"/>
      <c r="U8" s="132">
        <f>U9+U10</f>
        <v>59</v>
      </c>
      <c r="V8" s="132"/>
      <c r="W8" s="132"/>
      <c r="X8" s="132"/>
      <c r="Y8" s="133"/>
      <c r="Z8" s="126"/>
    </row>
    <row r="9" spans="1:30" s="92" customFormat="1" ht="130" x14ac:dyDescent="0.3">
      <c r="A9" s="66" t="s">
        <v>171</v>
      </c>
      <c r="B9" s="67" t="s">
        <v>92</v>
      </c>
      <c r="C9" s="65" t="s">
        <v>172</v>
      </c>
      <c r="D9" s="63" t="s">
        <v>173</v>
      </c>
      <c r="E9" s="65" t="s">
        <v>67</v>
      </c>
      <c r="F9" s="65" t="s">
        <v>141</v>
      </c>
      <c r="G9" s="65" t="s">
        <v>174</v>
      </c>
      <c r="H9" s="63" t="s">
        <v>175</v>
      </c>
      <c r="I9" s="63"/>
      <c r="J9" s="63"/>
      <c r="K9" s="63"/>
      <c r="L9" s="63"/>
      <c r="M9" s="65" t="s">
        <v>68</v>
      </c>
      <c r="N9" s="137">
        <v>57416320.409999996</v>
      </c>
      <c r="O9" s="138">
        <v>10132292</v>
      </c>
      <c r="P9" s="139">
        <v>22011165.940000001</v>
      </c>
      <c r="Q9" s="139">
        <f>25895489.34-P9</f>
        <v>3884323.3999999985</v>
      </c>
      <c r="R9" s="97" t="s">
        <v>176</v>
      </c>
      <c r="S9" s="66" t="s">
        <v>177</v>
      </c>
      <c r="T9" s="66" t="s">
        <v>173</v>
      </c>
      <c r="U9" s="66">
        <v>12</v>
      </c>
      <c r="V9" s="66" t="s">
        <v>173</v>
      </c>
      <c r="W9" s="66" t="s">
        <v>177</v>
      </c>
      <c r="X9" s="71" t="s">
        <v>173</v>
      </c>
      <c r="Y9" s="34" t="s">
        <v>169</v>
      </c>
      <c r="Z9" s="48" t="s">
        <v>178</v>
      </c>
      <c r="AB9" s="93"/>
    </row>
    <row r="10" spans="1:30" s="92" customFormat="1" ht="46.5" customHeight="1" x14ac:dyDescent="0.3">
      <c r="A10" s="241" t="s">
        <v>171</v>
      </c>
      <c r="B10" s="244" t="s">
        <v>92</v>
      </c>
      <c r="C10" s="233" t="s">
        <v>172</v>
      </c>
      <c r="D10" s="247" t="s">
        <v>173</v>
      </c>
      <c r="E10" s="233" t="s">
        <v>54</v>
      </c>
      <c r="F10" s="236" t="s">
        <v>126</v>
      </c>
      <c r="G10" s="233" t="s">
        <v>179</v>
      </c>
      <c r="H10" s="233" t="s">
        <v>180</v>
      </c>
      <c r="I10" s="239"/>
      <c r="J10" s="239"/>
      <c r="K10" s="239"/>
      <c r="L10" s="239"/>
      <c r="M10" s="257" t="s">
        <v>181</v>
      </c>
      <c r="N10" s="103">
        <v>175714631.80000001</v>
      </c>
      <c r="O10" s="134">
        <v>32206115.530000001</v>
      </c>
      <c r="P10" s="103">
        <f>P11+P12+P13+P14+P15+P16</f>
        <v>25520791.829999998</v>
      </c>
      <c r="Q10" s="103">
        <f>Q11+Q12+Q13+Q14+Q15+Q16</f>
        <v>4505789.8600000013</v>
      </c>
      <c r="R10" s="66" t="s">
        <v>182</v>
      </c>
      <c r="S10" s="95" t="s">
        <v>173</v>
      </c>
      <c r="T10" s="95" t="s">
        <v>173</v>
      </c>
      <c r="U10" s="104">
        <f>SUM(U11:U16)</f>
        <v>47</v>
      </c>
      <c r="V10" s="95" t="s">
        <v>173</v>
      </c>
      <c r="W10" s="95" t="s">
        <v>177</v>
      </c>
      <c r="X10" s="241" t="s">
        <v>173</v>
      </c>
      <c r="Y10" s="34" t="s">
        <v>169</v>
      </c>
      <c r="Z10" s="48" t="s">
        <v>178</v>
      </c>
      <c r="AB10" s="93"/>
    </row>
    <row r="11" spans="1:30" s="92" customFormat="1" ht="26.15" customHeight="1" x14ac:dyDescent="0.3">
      <c r="A11" s="242"/>
      <c r="B11" s="245"/>
      <c r="C11" s="234"/>
      <c r="D11" s="248"/>
      <c r="E11" s="234"/>
      <c r="F11" s="237"/>
      <c r="G11" s="235"/>
      <c r="H11" s="235"/>
      <c r="I11" s="240"/>
      <c r="J11" s="240"/>
      <c r="K11" s="240"/>
      <c r="L11" s="240"/>
      <c r="M11" s="257"/>
      <c r="N11" s="39"/>
      <c r="O11" s="96"/>
      <c r="P11" s="43">
        <f>[3]Budżet!$CF$78</f>
        <v>7401993.3899999997</v>
      </c>
      <c r="Q11" s="43">
        <f>[3]Budżet!$CD$78-[3]Budżet!$CF$78</f>
        <v>1308354.8500000024</v>
      </c>
      <c r="R11" s="66" t="s">
        <v>182</v>
      </c>
      <c r="S11" s="95" t="s">
        <v>177</v>
      </c>
      <c r="T11" s="95" t="s">
        <v>173</v>
      </c>
      <c r="U11" s="95">
        <v>3</v>
      </c>
      <c r="V11" s="95" t="s">
        <v>173</v>
      </c>
      <c r="W11" s="95" t="s">
        <v>177</v>
      </c>
      <c r="X11" s="242"/>
      <c r="Y11" s="34"/>
      <c r="Z11" s="48" t="s">
        <v>178</v>
      </c>
      <c r="AB11" s="93"/>
    </row>
    <row r="12" spans="1:30" s="92" customFormat="1" ht="26" x14ac:dyDescent="0.3">
      <c r="A12" s="242"/>
      <c r="B12" s="245"/>
      <c r="C12" s="234"/>
      <c r="D12" s="248"/>
      <c r="E12" s="234"/>
      <c r="F12" s="237"/>
      <c r="G12" s="63"/>
      <c r="H12" s="63"/>
      <c r="I12" s="65" t="s">
        <v>183</v>
      </c>
      <c r="J12" s="63" t="s">
        <v>175</v>
      </c>
      <c r="K12" s="63"/>
      <c r="L12" s="63"/>
      <c r="M12" s="257"/>
      <c r="N12" s="43"/>
      <c r="O12" s="42"/>
      <c r="P12" s="43">
        <f>[3]Budżet!$CF$80</f>
        <v>4108055.7700000005</v>
      </c>
      <c r="Q12" s="43">
        <f>[3]Budżet!$CD$80-[3]Budżet!$CF$80</f>
        <v>724951.00999999885</v>
      </c>
      <c r="R12" s="66" t="s">
        <v>182</v>
      </c>
      <c r="S12" s="66" t="s">
        <v>177</v>
      </c>
      <c r="T12" s="66" t="s">
        <v>173</v>
      </c>
      <c r="U12" s="66">
        <v>9</v>
      </c>
      <c r="V12" s="66" t="s">
        <v>173</v>
      </c>
      <c r="W12" s="66" t="s">
        <v>177</v>
      </c>
      <c r="X12" s="242"/>
      <c r="Y12" s="34"/>
      <c r="Z12" s="48" t="s">
        <v>178</v>
      </c>
      <c r="AB12" s="93"/>
    </row>
    <row r="13" spans="1:30" s="92" customFormat="1" ht="36.75" customHeight="1" x14ac:dyDescent="0.3">
      <c r="A13" s="242"/>
      <c r="B13" s="245"/>
      <c r="C13" s="234"/>
      <c r="D13" s="248"/>
      <c r="E13" s="234"/>
      <c r="F13" s="237"/>
      <c r="G13" s="63"/>
      <c r="H13" s="63"/>
      <c r="I13" s="65" t="s">
        <v>184</v>
      </c>
      <c r="J13" s="63" t="s">
        <v>185</v>
      </c>
      <c r="K13" s="63"/>
      <c r="L13" s="63"/>
      <c r="M13" s="257"/>
      <c r="N13" s="43"/>
      <c r="O13" s="42"/>
      <c r="P13" s="43">
        <f>[3]Budżet!$CF$79</f>
        <v>4642200.8100000005</v>
      </c>
      <c r="Q13" s="43">
        <f>[3]Budżet!$CD$79-[3]Budżet!$CF$79</f>
        <v>819211.92999999877</v>
      </c>
      <c r="R13" s="66" t="s">
        <v>182</v>
      </c>
      <c r="S13" s="66" t="s">
        <v>177</v>
      </c>
      <c r="T13" s="66" t="s">
        <v>173</v>
      </c>
      <c r="U13" s="66">
        <v>7</v>
      </c>
      <c r="V13" s="66" t="s">
        <v>173</v>
      </c>
      <c r="W13" s="66" t="s">
        <v>177</v>
      </c>
      <c r="X13" s="242"/>
      <c r="Y13" s="34"/>
      <c r="Z13" s="48" t="s">
        <v>178</v>
      </c>
      <c r="AB13" s="93"/>
    </row>
    <row r="14" spans="1:30" s="92" customFormat="1" ht="26" x14ac:dyDescent="0.3">
      <c r="A14" s="242"/>
      <c r="B14" s="245"/>
      <c r="C14" s="234"/>
      <c r="D14" s="248"/>
      <c r="E14" s="234"/>
      <c r="F14" s="237"/>
      <c r="G14" s="63"/>
      <c r="H14" s="63"/>
      <c r="I14" s="65" t="s">
        <v>186</v>
      </c>
      <c r="J14" s="63" t="s">
        <v>175</v>
      </c>
      <c r="K14" s="63"/>
      <c r="L14" s="63"/>
      <c r="M14" s="257"/>
      <c r="N14" s="43"/>
      <c r="O14" s="42"/>
      <c r="P14" s="43">
        <f>[3]Budżet!$CF$82+[3]Budżet!$CF$84</f>
        <v>2559495.92</v>
      </c>
      <c r="Q14" s="43">
        <f>[3]Budżet!$CD$82+[3]Budżet!$CD$84-[3]Budżet!$CF$82-[3]Budżet!$CF$84</f>
        <v>451675.7300000001</v>
      </c>
      <c r="R14" s="66" t="s">
        <v>187</v>
      </c>
      <c r="S14" s="66" t="s">
        <v>173</v>
      </c>
      <c r="T14" s="66" t="s">
        <v>173</v>
      </c>
      <c r="U14" s="66">
        <v>11</v>
      </c>
      <c r="V14" s="66" t="s">
        <v>173</v>
      </c>
      <c r="W14" s="66" t="s">
        <v>177</v>
      </c>
      <c r="X14" s="242"/>
      <c r="Y14" s="34"/>
      <c r="Z14" s="48" t="s">
        <v>178</v>
      </c>
      <c r="AB14" s="93"/>
    </row>
    <row r="15" spans="1:30" s="92" customFormat="1" ht="26" x14ac:dyDescent="0.3">
      <c r="A15" s="242"/>
      <c r="B15" s="245"/>
      <c r="C15" s="234"/>
      <c r="D15" s="248"/>
      <c r="E15" s="234"/>
      <c r="F15" s="237"/>
      <c r="G15" s="63"/>
      <c r="H15" s="63"/>
      <c r="I15" s="65" t="s">
        <v>188</v>
      </c>
      <c r="J15" s="63" t="s">
        <v>175</v>
      </c>
      <c r="K15" s="63"/>
      <c r="L15" s="63"/>
      <c r="M15" s="257"/>
      <c r="N15" s="43"/>
      <c r="O15" s="42"/>
      <c r="P15" s="43">
        <f>[3]Budżet!$CF$81+[3]Budżet!$CF$85</f>
        <v>4149464.0399999996</v>
      </c>
      <c r="Q15" s="43">
        <f>[3]Budżet!$CD$81+[3]Budżet!$CD$85-[3]Budżet!$CF$81-[3]Budżet!$CF$85</f>
        <v>732258.37000000058</v>
      </c>
      <c r="R15" s="66" t="s">
        <v>187</v>
      </c>
      <c r="S15" s="66" t="s">
        <v>173</v>
      </c>
      <c r="T15" s="66" t="s">
        <v>173</v>
      </c>
      <c r="U15" s="66">
        <v>14</v>
      </c>
      <c r="V15" s="66" t="s">
        <v>173</v>
      </c>
      <c r="W15" s="66" t="s">
        <v>177</v>
      </c>
      <c r="X15" s="242"/>
      <c r="Y15" s="34"/>
      <c r="Z15" s="48" t="s">
        <v>178</v>
      </c>
      <c r="AB15" s="93"/>
    </row>
    <row r="16" spans="1:30" s="92" customFormat="1" ht="26" x14ac:dyDescent="0.3">
      <c r="A16" s="243"/>
      <c r="B16" s="246"/>
      <c r="C16" s="235"/>
      <c r="D16" s="249"/>
      <c r="E16" s="235"/>
      <c r="F16" s="238"/>
      <c r="G16" s="63"/>
      <c r="H16" s="63"/>
      <c r="I16" s="65" t="s">
        <v>189</v>
      </c>
      <c r="J16" s="63" t="s">
        <v>190</v>
      </c>
      <c r="K16" s="63"/>
      <c r="L16" s="63"/>
      <c r="M16" s="257"/>
      <c r="N16" s="43"/>
      <c r="O16" s="42"/>
      <c r="P16" s="43">
        <f>[3]Budżet!$CF$83</f>
        <v>2659581.9</v>
      </c>
      <c r="Q16" s="43">
        <f>[3]Budżet!$CD$83-[3]Budżet!$CF$83</f>
        <v>469337.9700000002</v>
      </c>
      <c r="R16" s="66" t="s">
        <v>182</v>
      </c>
      <c r="S16" s="66" t="s">
        <v>177</v>
      </c>
      <c r="T16" s="66" t="s">
        <v>173</v>
      </c>
      <c r="U16" s="66">
        <v>3</v>
      </c>
      <c r="V16" s="66" t="s">
        <v>173</v>
      </c>
      <c r="W16" s="66" t="s">
        <v>177</v>
      </c>
      <c r="X16" s="243"/>
      <c r="Y16" s="34"/>
      <c r="Z16" s="48" t="s">
        <v>178</v>
      </c>
      <c r="AB16" s="93"/>
    </row>
    <row r="17" spans="1:28" s="92" customFormat="1" ht="78" customHeight="1" x14ac:dyDescent="0.3">
      <c r="A17" s="258" t="s">
        <v>171</v>
      </c>
      <c r="B17" s="259" t="s">
        <v>96</v>
      </c>
      <c r="C17" s="257" t="s">
        <v>172</v>
      </c>
      <c r="D17" s="232" t="s">
        <v>177</v>
      </c>
      <c r="E17" s="232" t="s">
        <v>191</v>
      </c>
      <c r="F17" s="232" t="s">
        <v>191</v>
      </c>
      <c r="G17" s="65" t="s">
        <v>184</v>
      </c>
      <c r="H17" s="63" t="s">
        <v>185</v>
      </c>
      <c r="I17" s="69"/>
      <c r="J17" s="68"/>
      <c r="K17" s="68"/>
      <c r="L17" s="68"/>
      <c r="M17" s="233" t="s">
        <v>192</v>
      </c>
      <c r="N17" s="47">
        <v>14751000</v>
      </c>
      <c r="O17" s="105">
        <v>2603117.65</v>
      </c>
      <c r="P17" s="151">
        <v>14751000</v>
      </c>
      <c r="Q17" s="106">
        <v>2603117.65</v>
      </c>
      <c r="R17" s="250" t="s">
        <v>416</v>
      </c>
      <c r="S17" s="66" t="s">
        <v>177</v>
      </c>
      <c r="T17" s="66" t="s">
        <v>177</v>
      </c>
      <c r="U17" s="66" t="s">
        <v>193</v>
      </c>
      <c r="V17" s="66" t="s">
        <v>173</v>
      </c>
      <c r="W17" s="66" t="s">
        <v>173</v>
      </c>
      <c r="X17" s="251" t="s">
        <v>173</v>
      </c>
      <c r="Y17" s="34" t="s">
        <v>170</v>
      </c>
      <c r="Z17" s="253" t="s">
        <v>415</v>
      </c>
      <c r="AB17" s="93"/>
    </row>
    <row r="18" spans="1:28" s="92" customFormat="1" ht="13" x14ac:dyDescent="0.3">
      <c r="A18" s="258"/>
      <c r="B18" s="259"/>
      <c r="C18" s="257"/>
      <c r="D18" s="232"/>
      <c r="E18" s="232"/>
      <c r="F18" s="232"/>
      <c r="G18" s="65"/>
      <c r="H18" s="63"/>
      <c r="I18" s="45"/>
      <c r="J18" s="44"/>
      <c r="K18" s="65" t="s">
        <v>71</v>
      </c>
      <c r="L18" s="63" t="s">
        <v>180</v>
      </c>
      <c r="M18" s="234"/>
      <c r="N18" s="43"/>
      <c r="O18" s="42"/>
      <c r="P18" s="43"/>
      <c r="Q18" s="43"/>
      <c r="R18" s="242"/>
      <c r="S18" s="66" t="s">
        <v>177</v>
      </c>
      <c r="T18" s="66" t="s">
        <v>177</v>
      </c>
      <c r="U18" s="66" t="s">
        <v>193</v>
      </c>
      <c r="V18" s="66" t="s">
        <v>177</v>
      </c>
      <c r="W18" s="66" t="s">
        <v>173</v>
      </c>
      <c r="X18" s="252"/>
      <c r="Y18" s="34"/>
      <c r="Z18" s="254"/>
      <c r="AB18" s="93"/>
    </row>
    <row r="19" spans="1:28" s="92" customFormat="1" ht="26" x14ac:dyDescent="0.3">
      <c r="A19" s="258"/>
      <c r="B19" s="259"/>
      <c r="C19" s="257"/>
      <c r="D19" s="232"/>
      <c r="E19" s="232"/>
      <c r="F19" s="232"/>
      <c r="G19" s="65"/>
      <c r="H19" s="63"/>
      <c r="I19" s="45"/>
      <c r="J19" s="44"/>
      <c r="K19" s="65" t="s">
        <v>194</v>
      </c>
      <c r="L19" s="63" t="s">
        <v>175</v>
      </c>
      <c r="M19" s="234"/>
      <c r="N19" s="43"/>
      <c r="O19" s="42"/>
      <c r="P19" s="43"/>
      <c r="Q19" s="43"/>
      <c r="R19" s="242"/>
      <c r="S19" s="66" t="s">
        <v>177</v>
      </c>
      <c r="T19" s="66" t="s">
        <v>177</v>
      </c>
      <c r="U19" s="66" t="s">
        <v>193</v>
      </c>
      <c r="V19" s="66" t="s">
        <v>173</v>
      </c>
      <c r="W19" s="66" t="s">
        <v>173</v>
      </c>
      <c r="X19" s="252"/>
      <c r="Y19" s="34"/>
      <c r="Z19" s="254"/>
      <c r="AB19" s="93"/>
    </row>
    <row r="20" spans="1:28" s="92" customFormat="1" ht="26" x14ac:dyDescent="0.3">
      <c r="A20" s="258"/>
      <c r="B20" s="259"/>
      <c r="C20" s="257"/>
      <c r="D20" s="232"/>
      <c r="E20" s="232"/>
      <c r="F20" s="232"/>
      <c r="G20" s="65"/>
      <c r="H20" s="63"/>
      <c r="I20" s="45"/>
      <c r="J20" s="44"/>
      <c r="K20" s="65" t="s">
        <v>195</v>
      </c>
      <c r="L20" s="63" t="s">
        <v>180</v>
      </c>
      <c r="M20" s="234"/>
      <c r="N20" s="43"/>
      <c r="O20" s="42"/>
      <c r="P20" s="43"/>
      <c r="Q20" s="43"/>
      <c r="R20" s="242"/>
      <c r="S20" s="66" t="s">
        <v>177</v>
      </c>
      <c r="T20" s="66" t="s">
        <v>177</v>
      </c>
      <c r="U20" s="66" t="s">
        <v>193</v>
      </c>
      <c r="V20" s="66" t="s">
        <v>173</v>
      </c>
      <c r="W20" s="66" t="s">
        <v>173</v>
      </c>
      <c r="X20" s="252"/>
      <c r="Y20" s="34"/>
      <c r="Z20" s="254"/>
      <c r="AB20" s="93"/>
    </row>
    <row r="21" spans="1:28" s="92" customFormat="1" ht="26" x14ac:dyDescent="0.3">
      <c r="A21" s="258"/>
      <c r="B21" s="259"/>
      <c r="C21" s="257"/>
      <c r="D21" s="232"/>
      <c r="E21" s="232"/>
      <c r="F21" s="232"/>
      <c r="G21" s="65"/>
      <c r="H21" s="63"/>
      <c r="I21" s="45"/>
      <c r="J21" s="44"/>
      <c r="K21" s="65" t="s">
        <v>196</v>
      </c>
      <c r="L21" s="63" t="s">
        <v>175</v>
      </c>
      <c r="M21" s="234"/>
      <c r="N21" s="43"/>
      <c r="O21" s="42"/>
      <c r="P21" s="43"/>
      <c r="Q21" s="43"/>
      <c r="R21" s="242"/>
      <c r="S21" s="66" t="s">
        <v>177</v>
      </c>
      <c r="T21" s="66" t="s">
        <v>177</v>
      </c>
      <c r="U21" s="66" t="s">
        <v>193</v>
      </c>
      <c r="V21" s="66" t="s">
        <v>177</v>
      </c>
      <c r="W21" s="66" t="s">
        <v>173</v>
      </c>
      <c r="X21" s="252"/>
      <c r="Y21" s="34"/>
      <c r="Z21" s="254"/>
      <c r="AB21" s="93"/>
    </row>
    <row r="22" spans="1:28" s="92" customFormat="1" ht="26" x14ac:dyDescent="0.3">
      <c r="A22" s="258"/>
      <c r="B22" s="259"/>
      <c r="C22" s="257"/>
      <c r="D22" s="232"/>
      <c r="E22" s="232"/>
      <c r="F22" s="232"/>
      <c r="G22" s="65"/>
      <c r="H22" s="63"/>
      <c r="I22" s="45"/>
      <c r="J22" s="44"/>
      <c r="K22" s="65" t="s">
        <v>197</v>
      </c>
      <c r="L22" s="63" t="s">
        <v>185</v>
      </c>
      <c r="M22" s="234"/>
      <c r="N22" s="43"/>
      <c r="O22" s="42"/>
      <c r="P22" s="43"/>
      <c r="Q22" s="43"/>
      <c r="R22" s="242"/>
      <c r="S22" s="66" t="s">
        <v>177</v>
      </c>
      <c r="T22" s="66" t="s">
        <v>177</v>
      </c>
      <c r="U22" s="66" t="s">
        <v>193</v>
      </c>
      <c r="V22" s="66" t="s">
        <v>177</v>
      </c>
      <c r="W22" s="66" t="s">
        <v>173</v>
      </c>
      <c r="X22" s="252"/>
      <c r="Y22" s="34"/>
      <c r="Z22" s="254"/>
      <c r="AB22" s="93"/>
    </row>
    <row r="23" spans="1:28" s="92" customFormat="1" ht="26" x14ac:dyDescent="0.3">
      <c r="A23" s="258"/>
      <c r="B23" s="259"/>
      <c r="C23" s="257"/>
      <c r="D23" s="232"/>
      <c r="E23" s="232"/>
      <c r="F23" s="232"/>
      <c r="G23" s="65"/>
      <c r="H23" s="63"/>
      <c r="I23" s="45"/>
      <c r="J23" s="44"/>
      <c r="K23" s="65" t="s">
        <v>198</v>
      </c>
      <c r="L23" s="63" t="s">
        <v>190</v>
      </c>
      <c r="M23" s="234"/>
      <c r="N23" s="43"/>
      <c r="O23" s="42"/>
      <c r="P23" s="43"/>
      <c r="Q23" s="43"/>
      <c r="R23" s="242"/>
      <c r="S23" s="66" t="s">
        <v>177</v>
      </c>
      <c r="T23" s="66" t="s">
        <v>177</v>
      </c>
      <c r="U23" s="66" t="s">
        <v>193</v>
      </c>
      <c r="V23" s="66" t="s">
        <v>177</v>
      </c>
      <c r="W23" s="66" t="s">
        <v>173</v>
      </c>
      <c r="X23" s="252"/>
      <c r="Y23" s="34"/>
      <c r="Z23" s="254"/>
      <c r="AB23" s="93"/>
    </row>
    <row r="24" spans="1:28" s="92" customFormat="1" ht="39" x14ac:dyDescent="0.3">
      <c r="A24" s="258"/>
      <c r="B24" s="259"/>
      <c r="C24" s="257"/>
      <c r="D24" s="232"/>
      <c r="E24" s="232"/>
      <c r="F24" s="232"/>
      <c r="G24" s="65"/>
      <c r="H24" s="63"/>
      <c r="I24" s="45"/>
      <c r="J24" s="44"/>
      <c r="K24" s="65" t="s">
        <v>199</v>
      </c>
      <c r="L24" s="63" t="s">
        <v>175</v>
      </c>
      <c r="M24" s="234"/>
      <c r="N24" s="43"/>
      <c r="O24" s="42"/>
      <c r="P24" s="43"/>
      <c r="Q24" s="43"/>
      <c r="R24" s="242"/>
      <c r="S24" s="66" t="s">
        <v>177</v>
      </c>
      <c r="T24" s="66" t="s">
        <v>177</v>
      </c>
      <c r="U24" s="66" t="s">
        <v>193</v>
      </c>
      <c r="V24" s="66" t="s">
        <v>173</v>
      </c>
      <c r="W24" s="66" t="s">
        <v>173</v>
      </c>
      <c r="X24" s="252"/>
      <c r="Y24" s="34"/>
      <c r="Z24" s="254"/>
      <c r="AB24" s="93"/>
    </row>
    <row r="25" spans="1:28" s="92" customFormat="1" ht="39" x14ac:dyDescent="0.3">
      <c r="A25" s="258"/>
      <c r="B25" s="259"/>
      <c r="C25" s="257"/>
      <c r="D25" s="232"/>
      <c r="E25" s="232"/>
      <c r="F25" s="232"/>
      <c r="G25" s="65"/>
      <c r="H25" s="63"/>
      <c r="I25" s="45"/>
      <c r="J25" s="44"/>
      <c r="K25" s="65" t="s">
        <v>200</v>
      </c>
      <c r="L25" s="63" t="s">
        <v>175</v>
      </c>
      <c r="M25" s="234"/>
      <c r="N25" s="43"/>
      <c r="O25" s="42"/>
      <c r="P25" s="43"/>
      <c r="Q25" s="43"/>
      <c r="R25" s="242"/>
      <c r="S25" s="66" t="s">
        <v>177</v>
      </c>
      <c r="T25" s="66" t="s">
        <v>177</v>
      </c>
      <c r="U25" s="66" t="s">
        <v>193</v>
      </c>
      <c r="V25" s="66" t="s">
        <v>173</v>
      </c>
      <c r="W25" s="66" t="s">
        <v>173</v>
      </c>
      <c r="X25" s="252"/>
      <c r="Y25" s="34"/>
      <c r="Z25" s="254"/>
      <c r="AB25" s="93"/>
    </row>
    <row r="26" spans="1:28" s="92" customFormat="1" ht="26" x14ac:dyDescent="0.3">
      <c r="A26" s="258"/>
      <c r="B26" s="259"/>
      <c r="C26" s="257"/>
      <c r="D26" s="232"/>
      <c r="E26" s="232"/>
      <c r="F26" s="232"/>
      <c r="G26" s="65"/>
      <c r="H26" s="63"/>
      <c r="I26" s="45"/>
      <c r="J26" s="44"/>
      <c r="K26" s="65" t="s">
        <v>189</v>
      </c>
      <c r="L26" s="63" t="s">
        <v>190</v>
      </c>
      <c r="M26" s="234"/>
      <c r="N26" s="43"/>
      <c r="O26" s="42"/>
      <c r="P26" s="43"/>
      <c r="Q26" s="43"/>
      <c r="R26" s="242"/>
      <c r="S26" s="66" t="s">
        <v>177</v>
      </c>
      <c r="T26" s="66" t="s">
        <v>177</v>
      </c>
      <c r="U26" s="66" t="s">
        <v>193</v>
      </c>
      <c r="V26" s="66" t="s">
        <v>173</v>
      </c>
      <c r="W26" s="66" t="s">
        <v>173</v>
      </c>
      <c r="X26" s="252"/>
      <c r="Y26" s="34"/>
      <c r="Z26" s="254"/>
      <c r="AB26" s="93"/>
    </row>
    <row r="27" spans="1:28" s="92" customFormat="1" ht="13" x14ac:dyDescent="0.3">
      <c r="A27" s="258"/>
      <c r="B27" s="259"/>
      <c r="C27" s="257"/>
      <c r="D27" s="232"/>
      <c r="E27" s="232"/>
      <c r="F27" s="232"/>
      <c r="G27" s="65"/>
      <c r="H27" s="63"/>
      <c r="I27" s="45"/>
      <c r="J27" s="44"/>
      <c r="K27" s="65" t="s">
        <v>174</v>
      </c>
      <c r="L27" s="63" t="s">
        <v>175</v>
      </c>
      <c r="M27" s="234"/>
      <c r="N27" s="43"/>
      <c r="O27" s="42"/>
      <c r="P27" s="43"/>
      <c r="Q27" s="43"/>
      <c r="R27" s="242"/>
      <c r="S27" s="66" t="s">
        <v>177</v>
      </c>
      <c r="T27" s="66" t="s">
        <v>177</v>
      </c>
      <c r="U27" s="66" t="s">
        <v>193</v>
      </c>
      <c r="V27" s="66" t="s">
        <v>173</v>
      </c>
      <c r="W27" s="66" t="s">
        <v>173</v>
      </c>
      <c r="X27" s="252"/>
      <c r="Y27" s="34"/>
      <c r="Z27" s="254"/>
      <c r="AB27" s="93"/>
    </row>
    <row r="28" spans="1:28" s="92" customFormat="1" ht="26" x14ac:dyDescent="0.3">
      <c r="A28" s="258"/>
      <c r="B28" s="259"/>
      <c r="C28" s="257"/>
      <c r="D28" s="232"/>
      <c r="E28" s="232"/>
      <c r="F28" s="232"/>
      <c r="G28" s="65"/>
      <c r="H28" s="63"/>
      <c r="I28" s="45"/>
      <c r="J28" s="44"/>
      <c r="K28" s="65" t="s">
        <v>201</v>
      </c>
      <c r="L28" s="63" t="s">
        <v>202</v>
      </c>
      <c r="M28" s="234"/>
      <c r="N28" s="43"/>
      <c r="O28" s="42"/>
      <c r="P28" s="43"/>
      <c r="Q28" s="43"/>
      <c r="R28" s="242"/>
      <c r="S28" s="66" t="s">
        <v>177</v>
      </c>
      <c r="T28" s="66" t="s">
        <v>177</v>
      </c>
      <c r="U28" s="66" t="s">
        <v>193</v>
      </c>
      <c r="V28" s="66" t="s">
        <v>177</v>
      </c>
      <c r="W28" s="66" t="s">
        <v>173</v>
      </c>
      <c r="X28" s="242"/>
      <c r="Y28" s="34"/>
      <c r="Z28" s="255"/>
      <c r="AB28" s="93"/>
    </row>
    <row r="29" spans="1:28" s="92" customFormat="1" ht="26" x14ac:dyDescent="0.3">
      <c r="A29" s="258"/>
      <c r="B29" s="259"/>
      <c r="C29" s="257"/>
      <c r="D29" s="232"/>
      <c r="E29" s="232"/>
      <c r="F29" s="232"/>
      <c r="G29" s="65"/>
      <c r="H29" s="63"/>
      <c r="I29" s="45"/>
      <c r="J29" s="44"/>
      <c r="K29" s="65" t="s">
        <v>203</v>
      </c>
      <c r="L29" s="63" t="s">
        <v>204</v>
      </c>
      <c r="M29" s="234"/>
      <c r="N29" s="43"/>
      <c r="O29" s="42"/>
      <c r="P29" s="43"/>
      <c r="Q29" s="43"/>
      <c r="R29" s="242"/>
      <c r="S29" s="66" t="s">
        <v>177</v>
      </c>
      <c r="T29" s="66" t="s">
        <v>177</v>
      </c>
      <c r="U29" s="66" t="s">
        <v>193</v>
      </c>
      <c r="V29" s="66" t="s">
        <v>177</v>
      </c>
      <c r="W29" s="66" t="s">
        <v>173</v>
      </c>
      <c r="X29" s="242"/>
      <c r="Y29" s="34"/>
      <c r="Z29" s="255"/>
      <c r="AB29" s="93"/>
    </row>
    <row r="30" spans="1:28" s="92" customFormat="1" ht="26" x14ac:dyDescent="0.3">
      <c r="A30" s="258"/>
      <c r="B30" s="259"/>
      <c r="C30" s="257"/>
      <c r="D30" s="232"/>
      <c r="E30" s="232"/>
      <c r="F30" s="232"/>
      <c r="G30" s="65"/>
      <c r="H30" s="63"/>
      <c r="I30" s="45"/>
      <c r="J30" s="44"/>
      <c r="K30" s="65" t="s">
        <v>205</v>
      </c>
      <c r="L30" s="63" t="s">
        <v>206</v>
      </c>
      <c r="M30" s="234"/>
      <c r="N30" s="43"/>
      <c r="O30" s="42"/>
      <c r="P30" s="43"/>
      <c r="Q30" s="43"/>
      <c r="R30" s="242"/>
      <c r="S30" s="66" t="s">
        <v>177</v>
      </c>
      <c r="T30" s="66" t="s">
        <v>177</v>
      </c>
      <c r="U30" s="66" t="s">
        <v>193</v>
      </c>
      <c r="V30" s="66" t="s">
        <v>177</v>
      </c>
      <c r="W30" s="66" t="s">
        <v>173</v>
      </c>
      <c r="X30" s="242"/>
      <c r="Y30" s="34"/>
      <c r="Z30" s="255"/>
      <c r="AB30" s="93"/>
    </row>
    <row r="31" spans="1:28" s="92" customFormat="1" ht="26" x14ac:dyDescent="0.3">
      <c r="A31" s="258"/>
      <c r="B31" s="259"/>
      <c r="C31" s="257"/>
      <c r="D31" s="232"/>
      <c r="E31" s="232"/>
      <c r="F31" s="232"/>
      <c r="G31" s="65"/>
      <c r="H31" s="63"/>
      <c r="I31" s="45"/>
      <c r="J31" s="44"/>
      <c r="K31" s="65" t="s">
        <v>207</v>
      </c>
      <c r="L31" s="63" t="s">
        <v>208</v>
      </c>
      <c r="M31" s="234"/>
      <c r="N31" s="43"/>
      <c r="O31" s="42"/>
      <c r="P31" s="43"/>
      <c r="Q31" s="43"/>
      <c r="R31" s="242"/>
      <c r="S31" s="66" t="s">
        <v>177</v>
      </c>
      <c r="T31" s="66" t="s">
        <v>177</v>
      </c>
      <c r="U31" s="66" t="s">
        <v>193</v>
      </c>
      <c r="V31" s="66" t="s">
        <v>177</v>
      </c>
      <c r="W31" s="66" t="s">
        <v>173</v>
      </c>
      <c r="X31" s="242"/>
      <c r="Y31" s="34"/>
      <c r="Z31" s="255"/>
      <c r="AB31" s="93"/>
    </row>
    <row r="32" spans="1:28" s="92" customFormat="1" ht="26" x14ac:dyDescent="0.3">
      <c r="A32" s="258"/>
      <c r="B32" s="259"/>
      <c r="C32" s="257"/>
      <c r="D32" s="232"/>
      <c r="E32" s="232"/>
      <c r="F32" s="232"/>
      <c r="G32" s="65"/>
      <c r="H32" s="63"/>
      <c r="I32" s="45"/>
      <c r="J32" s="44"/>
      <c r="K32" s="65" t="s">
        <v>209</v>
      </c>
      <c r="L32" s="63" t="s">
        <v>210</v>
      </c>
      <c r="M32" s="234"/>
      <c r="N32" s="43"/>
      <c r="O32" s="42"/>
      <c r="P32" s="43"/>
      <c r="Q32" s="43"/>
      <c r="R32" s="242"/>
      <c r="S32" s="66" t="s">
        <v>177</v>
      </c>
      <c r="T32" s="66" t="s">
        <v>177</v>
      </c>
      <c r="U32" s="66" t="s">
        <v>193</v>
      </c>
      <c r="V32" s="66" t="s">
        <v>173</v>
      </c>
      <c r="W32" s="66" t="s">
        <v>173</v>
      </c>
      <c r="X32" s="242"/>
      <c r="Y32" s="34"/>
      <c r="Z32" s="255"/>
      <c r="AB32" s="93"/>
    </row>
    <row r="33" spans="1:28" s="92" customFormat="1" ht="26" x14ac:dyDescent="0.3">
      <c r="A33" s="258"/>
      <c r="B33" s="259"/>
      <c r="C33" s="257"/>
      <c r="D33" s="232"/>
      <c r="E33" s="232"/>
      <c r="F33" s="232"/>
      <c r="G33" s="65"/>
      <c r="H33" s="63"/>
      <c r="I33" s="45"/>
      <c r="J33" s="44"/>
      <c r="K33" s="65" t="s">
        <v>211</v>
      </c>
      <c r="L33" s="63" t="s">
        <v>212</v>
      </c>
      <c r="M33" s="234"/>
      <c r="N33" s="43"/>
      <c r="O33" s="42"/>
      <c r="P33" s="43"/>
      <c r="Q33" s="43"/>
      <c r="R33" s="242"/>
      <c r="S33" s="66" t="s">
        <v>177</v>
      </c>
      <c r="T33" s="66" t="s">
        <v>177</v>
      </c>
      <c r="U33" s="66" t="s">
        <v>193</v>
      </c>
      <c r="V33" s="66" t="s">
        <v>173</v>
      </c>
      <c r="W33" s="66" t="s">
        <v>173</v>
      </c>
      <c r="X33" s="242"/>
      <c r="Y33" s="34"/>
      <c r="Z33" s="255"/>
      <c r="AB33" s="93"/>
    </row>
    <row r="34" spans="1:28" s="92" customFormat="1" ht="26" x14ac:dyDescent="0.3">
      <c r="A34" s="258"/>
      <c r="B34" s="259"/>
      <c r="C34" s="257"/>
      <c r="D34" s="232"/>
      <c r="E34" s="232"/>
      <c r="F34" s="232"/>
      <c r="G34" s="65"/>
      <c r="H34" s="63"/>
      <c r="I34" s="45"/>
      <c r="J34" s="44"/>
      <c r="K34" s="65" t="s">
        <v>213</v>
      </c>
      <c r="L34" s="63" t="s">
        <v>175</v>
      </c>
      <c r="M34" s="235"/>
      <c r="N34" s="43"/>
      <c r="O34" s="42"/>
      <c r="P34" s="43"/>
      <c r="Q34" s="43"/>
      <c r="R34" s="243"/>
      <c r="S34" s="66" t="s">
        <v>177</v>
      </c>
      <c r="T34" s="66" t="s">
        <v>177</v>
      </c>
      <c r="U34" s="66" t="s">
        <v>193</v>
      </c>
      <c r="V34" s="66" t="s">
        <v>177</v>
      </c>
      <c r="W34" s="66" t="s">
        <v>173</v>
      </c>
      <c r="X34" s="243"/>
      <c r="Y34" s="34"/>
      <c r="Z34" s="256"/>
      <c r="AB34" s="93"/>
    </row>
    <row r="35" spans="1:28" s="92" customFormat="1" ht="78" customHeight="1" x14ac:dyDescent="0.3">
      <c r="A35" s="241" t="s">
        <v>171</v>
      </c>
      <c r="B35" s="244" t="s">
        <v>96</v>
      </c>
      <c r="C35" s="233" t="s">
        <v>172</v>
      </c>
      <c r="D35" s="247" t="s">
        <v>177</v>
      </c>
      <c r="E35" s="247" t="s">
        <v>191</v>
      </c>
      <c r="F35" s="247" t="s">
        <v>191</v>
      </c>
      <c r="G35" s="65" t="s">
        <v>184</v>
      </c>
      <c r="H35" s="63" t="s">
        <v>185</v>
      </c>
      <c r="I35" s="69"/>
      <c r="J35" s="68"/>
      <c r="K35" s="68"/>
      <c r="L35" s="68"/>
      <c r="M35" s="233" t="s">
        <v>214</v>
      </c>
      <c r="N35" s="103">
        <v>5950000</v>
      </c>
      <c r="O35" s="107">
        <v>1050000</v>
      </c>
      <c r="P35" s="103">
        <v>5950000</v>
      </c>
      <c r="Q35" s="107">
        <v>1050000</v>
      </c>
      <c r="R35" s="250" t="s">
        <v>215</v>
      </c>
      <c r="S35" s="66" t="s">
        <v>177</v>
      </c>
      <c r="T35" s="66" t="s">
        <v>177</v>
      </c>
      <c r="U35" s="66" t="s">
        <v>193</v>
      </c>
      <c r="V35" s="66" t="s">
        <v>177</v>
      </c>
      <c r="W35" s="66" t="s">
        <v>173</v>
      </c>
      <c r="X35" s="251" t="s">
        <v>173</v>
      </c>
      <c r="Y35" s="34" t="s">
        <v>170</v>
      </c>
      <c r="Z35" s="253" t="s">
        <v>285</v>
      </c>
      <c r="AB35" s="93"/>
    </row>
    <row r="36" spans="1:28" s="92" customFormat="1" ht="26" x14ac:dyDescent="0.3">
      <c r="A36" s="242"/>
      <c r="B36" s="245"/>
      <c r="C36" s="234"/>
      <c r="D36" s="248"/>
      <c r="E36" s="248"/>
      <c r="F36" s="248"/>
      <c r="G36" s="65"/>
      <c r="H36" s="63"/>
      <c r="I36" s="65" t="s">
        <v>196</v>
      </c>
      <c r="J36" s="63" t="s">
        <v>175</v>
      </c>
      <c r="K36" s="63"/>
      <c r="L36" s="63"/>
      <c r="M36" s="234"/>
      <c r="N36" s="47"/>
      <c r="O36" s="46"/>
      <c r="P36" s="47"/>
      <c r="Q36" s="46"/>
      <c r="R36" s="281"/>
      <c r="S36" s="66" t="s">
        <v>177</v>
      </c>
      <c r="T36" s="66" t="s">
        <v>177</v>
      </c>
      <c r="U36" s="66" t="s">
        <v>216</v>
      </c>
      <c r="V36" s="66" t="s">
        <v>177</v>
      </c>
      <c r="W36" s="66" t="s">
        <v>173</v>
      </c>
      <c r="X36" s="252"/>
      <c r="Y36" s="34"/>
      <c r="Z36" s="254"/>
      <c r="AB36" s="93"/>
    </row>
    <row r="37" spans="1:28" s="92" customFormat="1" ht="13" x14ac:dyDescent="0.3">
      <c r="A37" s="242"/>
      <c r="B37" s="245"/>
      <c r="C37" s="234"/>
      <c r="D37" s="248"/>
      <c r="E37" s="248"/>
      <c r="F37" s="248"/>
      <c r="G37" s="65"/>
      <c r="H37" s="63"/>
      <c r="I37" s="45"/>
      <c r="J37" s="44"/>
      <c r="K37" s="65" t="s">
        <v>217</v>
      </c>
      <c r="L37" s="63" t="s">
        <v>190</v>
      </c>
      <c r="M37" s="234"/>
      <c r="N37" s="43"/>
      <c r="O37" s="42"/>
      <c r="P37" s="43"/>
      <c r="Q37" s="42"/>
      <c r="R37" s="282"/>
      <c r="S37" s="66" t="s">
        <v>177</v>
      </c>
      <c r="T37" s="66" t="s">
        <v>177</v>
      </c>
      <c r="U37" s="66" t="s">
        <v>193</v>
      </c>
      <c r="V37" s="66" t="s">
        <v>177</v>
      </c>
      <c r="W37" s="66" t="s">
        <v>173</v>
      </c>
      <c r="X37" s="252"/>
      <c r="Y37" s="34"/>
      <c r="Z37" s="254"/>
      <c r="AB37" s="93"/>
    </row>
    <row r="38" spans="1:28" s="92" customFormat="1" ht="26" x14ac:dyDescent="0.3">
      <c r="A38" s="242"/>
      <c r="B38" s="245"/>
      <c r="C38" s="234"/>
      <c r="D38" s="248"/>
      <c r="E38" s="248"/>
      <c r="F38" s="248"/>
      <c r="G38" s="65"/>
      <c r="H38" s="63"/>
      <c r="I38" s="45"/>
      <c r="J38" s="44"/>
      <c r="K38" s="65" t="s">
        <v>218</v>
      </c>
      <c r="L38" s="63" t="s">
        <v>219</v>
      </c>
      <c r="M38" s="234"/>
      <c r="N38" s="43"/>
      <c r="O38" s="42"/>
      <c r="P38" s="43"/>
      <c r="Q38" s="42"/>
      <c r="R38" s="282"/>
      <c r="S38" s="66" t="s">
        <v>177</v>
      </c>
      <c r="T38" s="66" t="s">
        <v>177</v>
      </c>
      <c r="U38" s="66" t="s">
        <v>193</v>
      </c>
      <c r="V38" s="66" t="s">
        <v>177</v>
      </c>
      <c r="W38" s="66" t="s">
        <v>173</v>
      </c>
      <c r="X38" s="252"/>
      <c r="Y38" s="34"/>
      <c r="Z38" s="254"/>
      <c r="AB38" s="93"/>
    </row>
    <row r="39" spans="1:28" s="92" customFormat="1" ht="13" x14ac:dyDescent="0.3">
      <c r="A39" s="242"/>
      <c r="B39" s="245"/>
      <c r="C39" s="234"/>
      <c r="D39" s="248"/>
      <c r="E39" s="248"/>
      <c r="F39" s="248"/>
      <c r="G39" s="65"/>
      <c r="H39" s="63"/>
      <c r="I39" s="45"/>
      <c r="J39" s="44"/>
      <c r="K39" s="65" t="s">
        <v>220</v>
      </c>
      <c r="L39" s="63" t="s">
        <v>221</v>
      </c>
      <c r="M39" s="234"/>
      <c r="N39" s="43"/>
      <c r="O39" s="42"/>
      <c r="P39" s="43"/>
      <c r="Q39" s="42"/>
      <c r="R39" s="282"/>
      <c r="S39" s="66" t="s">
        <v>177</v>
      </c>
      <c r="T39" s="66" t="s">
        <v>177</v>
      </c>
      <c r="U39" s="66" t="s">
        <v>193</v>
      </c>
      <c r="V39" s="66" t="s">
        <v>177</v>
      </c>
      <c r="W39" s="66" t="s">
        <v>173</v>
      </c>
      <c r="X39" s="252"/>
      <c r="Y39" s="34"/>
      <c r="Z39" s="254"/>
      <c r="AB39" s="93"/>
    </row>
    <row r="40" spans="1:28" s="92" customFormat="1" ht="26" x14ac:dyDescent="0.3">
      <c r="A40" s="242"/>
      <c r="B40" s="245"/>
      <c r="C40" s="234"/>
      <c r="D40" s="248"/>
      <c r="E40" s="248"/>
      <c r="F40" s="248"/>
      <c r="G40" s="65"/>
      <c r="H40" s="63"/>
      <c r="I40" s="45"/>
      <c r="J40" s="44"/>
      <c r="K40" s="65" t="s">
        <v>222</v>
      </c>
      <c r="L40" s="63" t="s">
        <v>223</v>
      </c>
      <c r="M40" s="234"/>
      <c r="N40" s="43"/>
      <c r="O40" s="42"/>
      <c r="P40" s="43"/>
      <c r="Q40" s="42"/>
      <c r="R40" s="282"/>
      <c r="S40" s="66" t="s">
        <v>177</v>
      </c>
      <c r="T40" s="66" t="s">
        <v>177</v>
      </c>
      <c r="U40" s="66" t="s">
        <v>193</v>
      </c>
      <c r="V40" s="66" t="s">
        <v>177</v>
      </c>
      <c r="W40" s="66" t="s">
        <v>173</v>
      </c>
      <c r="X40" s="252"/>
      <c r="Y40" s="34"/>
      <c r="Z40" s="254"/>
      <c r="AB40" s="93"/>
    </row>
    <row r="41" spans="1:28" s="92" customFormat="1" ht="26" x14ac:dyDescent="0.3">
      <c r="A41" s="242"/>
      <c r="B41" s="245"/>
      <c r="C41" s="234"/>
      <c r="D41" s="248"/>
      <c r="E41" s="248"/>
      <c r="F41" s="248"/>
      <c r="G41" s="65"/>
      <c r="H41" s="63"/>
      <c r="I41" s="45"/>
      <c r="J41" s="44"/>
      <c r="K41" s="65" t="s">
        <v>224</v>
      </c>
      <c r="L41" s="63" t="s">
        <v>225</v>
      </c>
      <c r="M41" s="234"/>
      <c r="N41" s="43"/>
      <c r="O41" s="42"/>
      <c r="P41" s="43"/>
      <c r="Q41" s="42"/>
      <c r="R41" s="282"/>
      <c r="S41" s="66" t="s">
        <v>177</v>
      </c>
      <c r="T41" s="66" t="s">
        <v>177</v>
      </c>
      <c r="U41" s="66" t="s">
        <v>193</v>
      </c>
      <c r="V41" s="66" t="s">
        <v>177</v>
      </c>
      <c r="W41" s="66" t="s">
        <v>173</v>
      </c>
      <c r="X41" s="252"/>
      <c r="Y41" s="34"/>
      <c r="Z41" s="254"/>
      <c r="AB41" s="93"/>
    </row>
    <row r="42" spans="1:28" s="92" customFormat="1" ht="26" x14ac:dyDescent="0.3">
      <c r="A42" s="242"/>
      <c r="B42" s="245"/>
      <c r="C42" s="234"/>
      <c r="D42" s="248"/>
      <c r="E42" s="248"/>
      <c r="F42" s="248"/>
      <c r="G42" s="65"/>
      <c r="H42" s="63"/>
      <c r="I42" s="45"/>
      <c r="J42" s="44"/>
      <c r="K42" s="65" t="s">
        <v>226</v>
      </c>
      <c r="L42" s="63" t="s">
        <v>227</v>
      </c>
      <c r="M42" s="234"/>
      <c r="N42" s="43"/>
      <c r="O42" s="42"/>
      <c r="P42" s="43"/>
      <c r="Q42" s="42"/>
      <c r="R42" s="282"/>
      <c r="S42" s="66" t="s">
        <v>177</v>
      </c>
      <c r="T42" s="66" t="s">
        <v>177</v>
      </c>
      <c r="U42" s="66" t="s">
        <v>193</v>
      </c>
      <c r="V42" s="66" t="s">
        <v>177</v>
      </c>
      <c r="W42" s="66" t="s">
        <v>173</v>
      </c>
      <c r="X42" s="252"/>
      <c r="Y42" s="34"/>
      <c r="Z42" s="254"/>
      <c r="AB42" s="93"/>
    </row>
    <row r="43" spans="1:28" s="92" customFormat="1" ht="13" x14ac:dyDescent="0.3">
      <c r="A43" s="242"/>
      <c r="B43" s="245"/>
      <c r="C43" s="234"/>
      <c r="D43" s="248"/>
      <c r="E43" s="248"/>
      <c r="F43" s="248"/>
      <c r="G43" s="65"/>
      <c r="H43" s="63"/>
      <c r="I43" s="45"/>
      <c r="J43" s="44"/>
      <c r="K43" s="65" t="s">
        <v>228</v>
      </c>
      <c r="L43" s="63" t="s">
        <v>229</v>
      </c>
      <c r="M43" s="234"/>
      <c r="N43" s="43"/>
      <c r="O43" s="42"/>
      <c r="P43" s="43"/>
      <c r="Q43" s="42"/>
      <c r="R43" s="282"/>
      <c r="S43" s="66" t="s">
        <v>177</v>
      </c>
      <c r="T43" s="66" t="s">
        <v>177</v>
      </c>
      <c r="U43" s="66" t="s">
        <v>193</v>
      </c>
      <c r="V43" s="66" t="s">
        <v>177</v>
      </c>
      <c r="W43" s="66" t="s">
        <v>173</v>
      </c>
      <c r="X43" s="252"/>
      <c r="Y43" s="34"/>
      <c r="Z43" s="254"/>
      <c r="AB43" s="93"/>
    </row>
    <row r="44" spans="1:28" s="92" customFormat="1" ht="13" x14ac:dyDescent="0.3">
      <c r="A44" s="242"/>
      <c r="B44" s="245"/>
      <c r="C44" s="234"/>
      <c r="D44" s="248"/>
      <c r="E44" s="248"/>
      <c r="F44" s="248"/>
      <c r="G44" s="65"/>
      <c r="H44" s="63"/>
      <c r="I44" s="45"/>
      <c r="J44" s="44"/>
      <c r="K44" s="65" t="s">
        <v>230</v>
      </c>
      <c r="L44" s="63" t="s">
        <v>231</v>
      </c>
      <c r="M44" s="234"/>
      <c r="N44" s="43"/>
      <c r="O44" s="42"/>
      <c r="P44" s="43"/>
      <c r="Q44" s="42"/>
      <c r="R44" s="282"/>
      <c r="S44" s="66" t="s">
        <v>177</v>
      </c>
      <c r="T44" s="66" t="s">
        <v>177</v>
      </c>
      <c r="U44" s="66" t="s">
        <v>193</v>
      </c>
      <c r="V44" s="66" t="s">
        <v>177</v>
      </c>
      <c r="W44" s="66" t="s">
        <v>173</v>
      </c>
      <c r="X44" s="252"/>
      <c r="Y44" s="34"/>
      <c r="Z44" s="254"/>
      <c r="AB44" s="93"/>
    </row>
    <row r="45" spans="1:28" s="92" customFormat="1" ht="13" x14ac:dyDescent="0.3">
      <c r="A45" s="242"/>
      <c r="B45" s="245"/>
      <c r="C45" s="234"/>
      <c r="D45" s="248"/>
      <c r="E45" s="248"/>
      <c r="F45" s="248"/>
      <c r="G45" s="65"/>
      <c r="H45" s="63"/>
      <c r="I45" s="45"/>
      <c r="J45" s="44"/>
      <c r="K45" s="65" t="s">
        <v>232</v>
      </c>
      <c r="L45" s="63" t="s">
        <v>233</v>
      </c>
      <c r="M45" s="234"/>
      <c r="N45" s="43"/>
      <c r="O45" s="42"/>
      <c r="P45" s="43"/>
      <c r="Q45" s="42"/>
      <c r="R45" s="282"/>
      <c r="S45" s="66" t="s">
        <v>177</v>
      </c>
      <c r="T45" s="66" t="s">
        <v>177</v>
      </c>
      <c r="U45" s="66" t="s">
        <v>193</v>
      </c>
      <c r="V45" s="66" t="s">
        <v>177</v>
      </c>
      <c r="W45" s="66" t="s">
        <v>173</v>
      </c>
      <c r="X45" s="252"/>
      <c r="Y45" s="34"/>
      <c r="Z45" s="254"/>
      <c r="AB45" s="93"/>
    </row>
    <row r="46" spans="1:28" s="92" customFormat="1" ht="13" x14ac:dyDescent="0.3">
      <c r="A46" s="242"/>
      <c r="B46" s="245"/>
      <c r="C46" s="234"/>
      <c r="D46" s="248"/>
      <c r="E46" s="248"/>
      <c r="F46" s="248"/>
      <c r="G46" s="65"/>
      <c r="H46" s="63"/>
      <c r="I46" s="45"/>
      <c r="J46" s="44"/>
      <c r="K46" s="65" t="s">
        <v>234</v>
      </c>
      <c r="L46" s="63" t="s">
        <v>235</v>
      </c>
      <c r="M46" s="234"/>
      <c r="N46" s="43"/>
      <c r="O46" s="42"/>
      <c r="P46" s="43"/>
      <c r="Q46" s="42"/>
      <c r="R46" s="282"/>
      <c r="S46" s="66" t="s">
        <v>177</v>
      </c>
      <c r="T46" s="66" t="s">
        <v>177</v>
      </c>
      <c r="U46" s="66" t="s">
        <v>193</v>
      </c>
      <c r="V46" s="66" t="s">
        <v>177</v>
      </c>
      <c r="W46" s="66" t="s">
        <v>173</v>
      </c>
      <c r="X46" s="252"/>
      <c r="Y46" s="34"/>
      <c r="Z46" s="254"/>
      <c r="AB46" s="93"/>
    </row>
    <row r="47" spans="1:28" s="92" customFormat="1" ht="26" x14ac:dyDescent="0.3">
      <c r="A47" s="242"/>
      <c r="B47" s="245"/>
      <c r="C47" s="234"/>
      <c r="D47" s="248"/>
      <c r="E47" s="248"/>
      <c r="F47" s="248"/>
      <c r="G47" s="65"/>
      <c r="H47" s="63"/>
      <c r="I47" s="45"/>
      <c r="J47" s="44"/>
      <c r="K47" s="65" t="s">
        <v>236</v>
      </c>
      <c r="L47" s="63" t="s">
        <v>237</v>
      </c>
      <c r="M47" s="234"/>
      <c r="N47" s="43"/>
      <c r="O47" s="42"/>
      <c r="P47" s="43"/>
      <c r="Q47" s="42"/>
      <c r="R47" s="282"/>
      <c r="S47" s="66" t="s">
        <v>177</v>
      </c>
      <c r="T47" s="66" t="s">
        <v>177</v>
      </c>
      <c r="U47" s="66" t="s">
        <v>193</v>
      </c>
      <c r="V47" s="66" t="s">
        <v>177</v>
      </c>
      <c r="W47" s="66" t="s">
        <v>173</v>
      </c>
      <c r="X47" s="252"/>
      <c r="Y47" s="34"/>
      <c r="Z47" s="254"/>
      <c r="AB47" s="93"/>
    </row>
    <row r="48" spans="1:28" s="92" customFormat="1" ht="13" x14ac:dyDescent="0.3">
      <c r="A48" s="242"/>
      <c r="B48" s="245"/>
      <c r="C48" s="234"/>
      <c r="D48" s="248"/>
      <c r="E48" s="248"/>
      <c r="F48" s="248"/>
      <c r="G48" s="65"/>
      <c r="H48" s="63"/>
      <c r="I48" s="45"/>
      <c r="J48" s="44"/>
      <c r="K48" s="65" t="s">
        <v>238</v>
      </c>
      <c r="L48" s="63" t="s">
        <v>239</v>
      </c>
      <c r="M48" s="234"/>
      <c r="N48" s="43"/>
      <c r="O48" s="42"/>
      <c r="P48" s="43"/>
      <c r="Q48" s="42"/>
      <c r="R48" s="282"/>
      <c r="S48" s="66" t="s">
        <v>177</v>
      </c>
      <c r="T48" s="66" t="s">
        <v>177</v>
      </c>
      <c r="U48" s="66" t="s">
        <v>193</v>
      </c>
      <c r="V48" s="66" t="s">
        <v>177</v>
      </c>
      <c r="W48" s="66" t="s">
        <v>173</v>
      </c>
      <c r="X48" s="252"/>
      <c r="Y48" s="34"/>
      <c r="Z48" s="254"/>
      <c r="AB48" s="93"/>
    </row>
    <row r="49" spans="1:28" s="92" customFormat="1" ht="13" x14ac:dyDescent="0.3">
      <c r="A49" s="242"/>
      <c r="B49" s="245"/>
      <c r="C49" s="234"/>
      <c r="D49" s="248"/>
      <c r="E49" s="248"/>
      <c r="F49" s="248"/>
      <c r="G49" s="65"/>
      <c r="H49" s="63"/>
      <c r="I49" s="45"/>
      <c r="J49" s="44"/>
      <c r="K49" s="65" t="s">
        <v>240</v>
      </c>
      <c r="L49" s="63" t="s">
        <v>241</v>
      </c>
      <c r="M49" s="234"/>
      <c r="N49" s="43"/>
      <c r="O49" s="42"/>
      <c r="P49" s="43"/>
      <c r="Q49" s="42"/>
      <c r="R49" s="282"/>
      <c r="S49" s="66" t="s">
        <v>177</v>
      </c>
      <c r="T49" s="66" t="s">
        <v>177</v>
      </c>
      <c r="U49" s="66" t="s">
        <v>193</v>
      </c>
      <c r="V49" s="66" t="s">
        <v>177</v>
      </c>
      <c r="W49" s="66" t="s">
        <v>173</v>
      </c>
      <c r="X49" s="252"/>
      <c r="Y49" s="34"/>
      <c r="Z49" s="254"/>
      <c r="AB49" s="93"/>
    </row>
    <row r="50" spans="1:28" s="92" customFormat="1" ht="13" x14ac:dyDescent="0.3">
      <c r="A50" s="242"/>
      <c r="B50" s="245"/>
      <c r="C50" s="234"/>
      <c r="D50" s="248"/>
      <c r="E50" s="248"/>
      <c r="F50" s="248"/>
      <c r="G50" s="65"/>
      <c r="H50" s="63"/>
      <c r="I50" s="45"/>
      <c r="J50" s="44"/>
      <c r="K50" s="65" t="s">
        <v>242</v>
      </c>
      <c r="L50" s="63" t="s">
        <v>243</v>
      </c>
      <c r="M50" s="234"/>
      <c r="N50" s="43"/>
      <c r="O50" s="42"/>
      <c r="P50" s="43"/>
      <c r="Q50" s="42"/>
      <c r="R50" s="282"/>
      <c r="S50" s="66" t="s">
        <v>177</v>
      </c>
      <c r="T50" s="66" t="s">
        <v>177</v>
      </c>
      <c r="U50" s="66" t="s">
        <v>193</v>
      </c>
      <c r="V50" s="66" t="s">
        <v>177</v>
      </c>
      <c r="W50" s="66" t="s">
        <v>173</v>
      </c>
      <c r="X50" s="252"/>
      <c r="Y50" s="34"/>
      <c r="Z50" s="254"/>
      <c r="AB50" s="93"/>
    </row>
    <row r="51" spans="1:28" s="92" customFormat="1" ht="26" x14ac:dyDescent="0.3">
      <c r="A51" s="242"/>
      <c r="B51" s="245"/>
      <c r="C51" s="234"/>
      <c r="D51" s="248"/>
      <c r="E51" s="248"/>
      <c r="F51" s="248"/>
      <c r="G51" s="65"/>
      <c r="H51" s="63"/>
      <c r="I51" s="45"/>
      <c r="J51" s="44"/>
      <c r="K51" s="65" t="s">
        <v>244</v>
      </c>
      <c r="L51" s="63" t="s">
        <v>245</v>
      </c>
      <c r="M51" s="234"/>
      <c r="N51" s="43"/>
      <c r="O51" s="42"/>
      <c r="P51" s="43"/>
      <c r="Q51" s="42"/>
      <c r="R51" s="282"/>
      <c r="S51" s="66" t="s">
        <v>177</v>
      </c>
      <c r="T51" s="66" t="s">
        <v>177</v>
      </c>
      <c r="U51" s="66" t="s">
        <v>193</v>
      </c>
      <c r="V51" s="66" t="s">
        <v>177</v>
      </c>
      <c r="W51" s="66" t="s">
        <v>173</v>
      </c>
      <c r="X51" s="252"/>
      <c r="Y51" s="34"/>
      <c r="Z51" s="254"/>
      <c r="AB51" s="93"/>
    </row>
    <row r="52" spans="1:28" s="92" customFormat="1" ht="13" x14ac:dyDescent="0.3">
      <c r="A52" s="242"/>
      <c r="B52" s="245"/>
      <c r="C52" s="234"/>
      <c r="D52" s="248"/>
      <c r="E52" s="248"/>
      <c r="F52" s="248"/>
      <c r="G52" s="65"/>
      <c r="H52" s="63"/>
      <c r="I52" s="45"/>
      <c r="J52" s="44"/>
      <c r="K52" s="65" t="s">
        <v>246</v>
      </c>
      <c r="L52" s="63" t="s">
        <v>247</v>
      </c>
      <c r="M52" s="234"/>
      <c r="N52" s="43"/>
      <c r="O52" s="42"/>
      <c r="P52" s="43"/>
      <c r="Q52" s="42"/>
      <c r="R52" s="282"/>
      <c r="S52" s="66" t="s">
        <v>177</v>
      </c>
      <c r="T52" s="66" t="s">
        <v>177</v>
      </c>
      <c r="U52" s="66" t="s">
        <v>193</v>
      </c>
      <c r="V52" s="66" t="s">
        <v>177</v>
      </c>
      <c r="W52" s="66" t="s">
        <v>173</v>
      </c>
      <c r="X52" s="252"/>
      <c r="Y52" s="34"/>
      <c r="Z52" s="254"/>
      <c r="AB52" s="93"/>
    </row>
    <row r="53" spans="1:28" s="92" customFormat="1" ht="26" x14ac:dyDescent="0.3">
      <c r="A53" s="242"/>
      <c r="B53" s="245"/>
      <c r="C53" s="234"/>
      <c r="D53" s="248"/>
      <c r="E53" s="248"/>
      <c r="F53" s="248"/>
      <c r="G53" s="65"/>
      <c r="H53" s="63"/>
      <c r="I53" s="45"/>
      <c r="J53" s="44"/>
      <c r="K53" s="65" t="s">
        <v>248</v>
      </c>
      <c r="L53" s="63" t="s">
        <v>249</v>
      </c>
      <c r="M53" s="234"/>
      <c r="N53" s="43"/>
      <c r="O53" s="42"/>
      <c r="P53" s="43"/>
      <c r="Q53" s="42"/>
      <c r="R53" s="282"/>
      <c r="S53" s="66" t="s">
        <v>177</v>
      </c>
      <c r="T53" s="66" t="s">
        <v>177</v>
      </c>
      <c r="U53" s="66" t="s">
        <v>193</v>
      </c>
      <c r="V53" s="66" t="s">
        <v>177</v>
      </c>
      <c r="W53" s="66" t="s">
        <v>173</v>
      </c>
      <c r="X53" s="252"/>
      <c r="Y53" s="34"/>
      <c r="Z53" s="254"/>
      <c r="AB53" s="93"/>
    </row>
    <row r="54" spans="1:28" s="92" customFormat="1" ht="13" x14ac:dyDescent="0.3">
      <c r="A54" s="242"/>
      <c r="B54" s="245"/>
      <c r="C54" s="234"/>
      <c r="D54" s="248"/>
      <c r="E54" s="248"/>
      <c r="F54" s="248"/>
      <c r="G54" s="65"/>
      <c r="H54" s="63"/>
      <c r="I54" s="45"/>
      <c r="J54" s="44"/>
      <c r="K54" s="65" t="s">
        <v>250</v>
      </c>
      <c r="L54" s="63" t="s">
        <v>251</v>
      </c>
      <c r="M54" s="234"/>
      <c r="N54" s="43"/>
      <c r="O54" s="42"/>
      <c r="P54" s="43"/>
      <c r="Q54" s="42"/>
      <c r="R54" s="282"/>
      <c r="S54" s="66" t="s">
        <v>177</v>
      </c>
      <c r="T54" s="66" t="s">
        <v>177</v>
      </c>
      <c r="U54" s="66" t="s">
        <v>193</v>
      </c>
      <c r="V54" s="66" t="s">
        <v>177</v>
      </c>
      <c r="W54" s="66" t="s">
        <v>173</v>
      </c>
      <c r="X54" s="252"/>
      <c r="Y54" s="34"/>
      <c r="Z54" s="254"/>
      <c r="AB54" s="93"/>
    </row>
    <row r="55" spans="1:28" s="92" customFormat="1" ht="26" x14ac:dyDescent="0.3">
      <c r="A55" s="242"/>
      <c r="B55" s="245"/>
      <c r="C55" s="234"/>
      <c r="D55" s="248"/>
      <c r="E55" s="248"/>
      <c r="F55" s="248"/>
      <c r="G55" s="65"/>
      <c r="H55" s="63"/>
      <c r="I55" s="45"/>
      <c r="J55" s="44"/>
      <c r="K55" s="65" t="s">
        <v>252</v>
      </c>
      <c r="L55" s="63" t="s">
        <v>253</v>
      </c>
      <c r="M55" s="234"/>
      <c r="N55" s="43"/>
      <c r="O55" s="42"/>
      <c r="P55" s="43"/>
      <c r="Q55" s="42"/>
      <c r="R55" s="282"/>
      <c r="S55" s="66" t="s">
        <v>177</v>
      </c>
      <c r="T55" s="66" t="s">
        <v>177</v>
      </c>
      <c r="U55" s="66" t="s">
        <v>193</v>
      </c>
      <c r="V55" s="66" t="s">
        <v>177</v>
      </c>
      <c r="W55" s="66" t="s">
        <v>173</v>
      </c>
      <c r="X55" s="252"/>
      <c r="Y55" s="34"/>
      <c r="Z55" s="254"/>
      <c r="AB55" s="93"/>
    </row>
    <row r="56" spans="1:28" s="92" customFormat="1" ht="13" x14ac:dyDescent="0.3">
      <c r="A56" s="242"/>
      <c r="B56" s="245"/>
      <c r="C56" s="234"/>
      <c r="D56" s="248"/>
      <c r="E56" s="248"/>
      <c r="F56" s="248"/>
      <c r="G56" s="65"/>
      <c r="H56" s="63"/>
      <c r="I56" s="45"/>
      <c r="J56" s="44"/>
      <c r="K56" s="65" t="s">
        <v>254</v>
      </c>
      <c r="L56" s="63" t="s">
        <v>255</v>
      </c>
      <c r="M56" s="234"/>
      <c r="N56" s="43"/>
      <c r="O56" s="42"/>
      <c r="P56" s="43"/>
      <c r="Q56" s="42"/>
      <c r="R56" s="282"/>
      <c r="S56" s="66" t="s">
        <v>177</v>
      </c>
      <c r="T56" s="66" t="s">
        <v>177</v>
      </c>
      <c r="U56" s="66" t="s">
        <v>193</v>
      </c>
      <c r="V56" s="66" t="s">
        <v>177</v>
      </c>
      <c r="W56" s="66" t="s">
        <v>173</v>
      </c>
      <c r="X56" s="252"/>
      <c r="Y56" s="34"/>
      <c r="Z56" s="254"/>
      <c r="AB56" s="93"/>
    </row>
    <row r="57" spans="1:28" s="92" customFormat="1" ht="13" x14ac:dyDescent="0.3">
      <c r="A57" s="242"/>
      <c r="B57" s="245"/>
      <c r="C57" s="234"/>
      <c r="D57" s="248"/>
      <c r="E57" s="248"/>
      <c r="F57" s="248"/>
      <c r="G57" s="65"/>
      <c r="H57" s="63"/>
      <c r="I57" s="45"/>
      <c r="J57" s="44"/>
      <c r="K57" s="65" t="s">
        <v>256</v>
      </c>
      <c r="L57" s="63" t="s">
        <v>175</v>
      </c>
      <c r="M57" s="234"/>
      <c r="N57" s="43"/>
      <c r="O57" s="42"/>
      <c r="P57" s="43"/>
      <c r="Q57" s="42"/>
      <c r="R57" s="282"/>
      <c r="S57" s="66" t="s">
        <v>177</v>
      </c>
      <c r="T57" s="66" t="s">
        <v>177</v>
      </c>
      <c r="U57" s="66" t="s">
        <v>193</v>
      </c>
      <c r="V57" s="66" t="s">
        <v>177</v>
      </c>
      <c r="W57" s="66" t="s">
        <v>173</v>
      </c>
      <c r="X57" s="252"/>
      <c r="Y57" s="34"/>
      <c r="Z57" s="254"/>
      <c r="AB57" s="93"/>
    </row>
    <row r="58" spans="1:28" s="92" customFormat="1" ht="13" x14ac:dyDescent="0.3">
      <c r="A58" s="242"/>
      <c r="B58" s="245"/>
      <c r="C58" s="234"/>
      <c r="D58" s="248"/>
      <c r="E58" s="248"/>
      <c r="F58" s="248"/>
      <c r="G58" s="65"/>
      <c r="H58" s="63"/>
      <c r="I58" s="45"/>
      <c r="J58" s="44"/>
      <c r="K58" s="65" t="s">
        <v>257</v>
      </c>
      <c r="L58" s="63" t="s">
        <v>175</v>
      </c>
      <c r="M58" s="234"/>
      <c r="N58" s="43"/>
      <c r="O58" s="42"/>
      <c r="P58" s="43"/>
      <c r="Q58" s="42"/>
      <c r="R58" s="282"/>
      <c r="S58" s="66" t="s">
        <v>177</v>
      </c>
      <c r="T58" s="66" t="s">
        <v>177</v>
      </c>
      <c r="U58" s="66" t="s">
        <v>193</v>
      </c>
      <c r="V58" s="66" t="s">
        <v>177</v>
      </c>
      <c r="W58" s="66" t="s">
        <v>173</v>
      </c>
      <c r="X58" s="252"/>
      <c r="Y58" s="34"/>
      <c r="Z58" s="254"/>
      <c r="AB58" s="93"/>
    </row>
    <row r="59" spans="1:28" s="92" customFormat="1" ht="13" x14ac:dyDescent="0.3">
      <c r="A59" s="243"/>
      <c r="B59" s="246"/>
      <c r="C59" s="235"/>
      <c r="D59" s="249"/>
      <c r="E59" s="249"/>
      <c r="F59" s="249"/>
      <c r="G59" s="65"/>
      <c r="H59" s="63"/>
      <c r="I59" s="45"/>
      <c r="J59" s="44"/>
      <c r="K59" s="65" t="s">
        <v>258</v>
      </c>
      <c r="L59" s="63" t="s">
        <v>175</v>
      </c>
      <c r="M59" s="235"/>
      <c r="N59" s="43"/>
      <c r="O59" s="42"/>
      <c r="P59" s="43"/>
      <c r="Q59" s="42"/>
      <c r="R59" s="283"/>
      <c r="S59" s="66" t="s">
        <v>177</v>
      </c>
      <c r="T59" s="66" t="s">
        <v>177</v>
      </c>
      <c r="U59" s="66" t="s">
        <v>193</v>
      </c>
      <c r="V59" s="66" t="s">
        <v>177</v>
      </c>
      <c r="W59" s="66" t="s">
        <v>173</v>
      </c>
      <c r="X59" s="284"/>
      <c r="Y59" s="34"/>
      <c r="Z59" s="285"/>
      <c r="AB59" s="93"/>
    </row>
    <row r="60" spans="1:28" s="92" customFormat="1" ht="52" customHeight="1" x14ac:dyDescent="0.3">
      <c r="A60" s="260" t="s">
        <v>171</v>
      </c>
      <c r="B60" s="261" t="s">
        <v>96</v>
      </c>
      <c r="C60" s="263" t="s">
        <v>259</v>
      </c>
      <c r="D60" s="265" t="s">
        <v>177</v>
      </c>
      <c r="E60" s="265"/>
      <c r="F60" s="265"/>
      <c r="G60" s="69" t="s">
        <v>260</v>
      </c>
      <c r="H60" s="68" t="s">
        <v>175</v>
      </c>
      <c r="I60" s="40"/>
      <c r="J60" s="68"/>
      <c r="K60" s="68"/>
      <c r="L60" s="68"/>
      <c r="M60" s="263" t="s">
        <v>261</v>
      </c>
      <c r="N60" s="103">
        <v>6162763.9500000002</v>
      </c>
      <c r="O60" s="108">
        <v>1087546.5900000001</v>
      </c>
      <c r="P60" s="103">
        <v>6162763.9500000002</v>
      </c>
      <c r="Q60" s="108">
        <v>1015043.48</v>
      </c>
      <c r="R60" s="288" t="s">
        <v>286</v>
      </c>
      <c r="S60" s="95" t="s">
        <v>177</v>
      </c>
      <c r="T60" s="95" t="s">
        <v>177</v>
      </c>
      <c r="U60" s="95" t="s">
        <v>193</v>
      </c>
      <c r="V60" s="95" t="s">
        <v>173</v>
      </c>
      <c r="W60" s="95" t="s">
        <v>173</v>
      </c>
      <c r="X60" s="261" t="s">
        <v>173</v>
      </c>
      <c r="Y60" s="34" t="s">
        <v>170</v>
      </c>
      <c r="Z60" s="278" t="s">
        <v>414</v>
      </c>
      <c r="AB60" s="93"/>
    </row>
    <row r="61" spans="1:28" s="92" customFormat="1" ht="52" x14ac:dyDescent="0.3">
      <c r="A61" s="260"/>
      <c r="B61" s="261"/>
      <c r="C61" s="263"/>
      <c r="D61" s="265"/>
      <c r="E61" s="265"/>
      <c r="F61" s="265"/>
      <c r="G61" s="69"/>
      <c r="H61" s="68"/>
      <c r="I61" s="40"/>
      <c r="J61" s="68"/>
      <c r="K61" s="69" t="s">
        <v>262</v>
      </c>
      <c r="L61" s="69" t="s">
        <v>263</v>
      </c>
      <c r="M61" s="263"/>
      <c r="N61" s="43"/>
      <c r="O61" s="42"/>
      <c r="P61" s="43"/>
      <c r="Q61" s="42"/>
      <c r="R61" s="288"/>
      <c r="S61" s="95" t="s">
        <v>177</v>
      </c>
      <c r="T61" s="95" t="s">
        <v>177</v>
      </c>
      <c r="U61" s="95" t="s">
        <v>193</v>
      </c>
      <c r="V61" s="95" t="s">
        <v>173</v>
      </c>
      <c r="W61" s="95" t="s">
        <v>173</v>
      </c>
      <c r="X61" s="259"/>
      <c r="Y61" s="34"/>
      <c r="Z61" s="279"/>
      <c r="AB61" s="93"/>
    </row>
    <row r="62" spans="1:28" s="92" customFormat="1" ht="26" x14ac:dyDescent="0.3">
      <c r="A62" s="260"/>
      <c r="B62" s="261"/>
      <c r="C62" s="263"/>
      <c r="D62" s="265"/>
      <c r="E62" s="265"/>
      <c r="F62" s="265"/>
      <c r="G62" s="69"/>
      <c r="H62" s="68"/>
      <c r="I62" s="40"/>
      <c r="J62" s="68"/>
      <c r="K62" s="69" t="s">
        <v>264</v>
      </c>
      <c r="L62" s="69" t="s">
        <v>265</v>
      </c>
      <c r="M62" s="263"/>
      <c r="N62" s="43"/>
      <c r="O62" s="42"/>
      <c r="P62" s="43"/>
      <c r="Q62" s="42"/>
      <c r="R62" s="288"/>
      <c r="S62" s="95" t="s">
        <v>177</v>
      </c>
      <c r="T62" s="95" t="s">
        <v>177</v>
      </c>
      <c r="U62" s="95" t="s">
        <v>193</v>
      </c>
      <c r="V62" s="95" t="s">
        <v>173</v>
      </c>
      <c r="W62" s="95" t="s">
        <v>173</v>
      </c>
      <c r="X62" s="259"/>
      <c r="Y62" s="34"/>
      <c r="Z62" s="279"/>
      <c r="AB62" s="93"/>
    </row>
    <row r="63" spans="1:28" s="92" customFormat="1" ht="13" x14ac:dyDescent="0.3">
      <c r="A63" s="260"/>
      <c r="B63" s="261"/>
      <c r="C63" s="263"/>
      <c r="D63" s="265"/>
      <c r="E63" s="265"/>
      <c r="F63" s="265"/>
      <c r="G63" s="69"/>
      <c r="H63" s="68"/>
      <c r="I63" s="40"/>
      <c r="J63" s="68"/>
      <c r="K63" s="69" t="s">
        <v>266</v>
      </c>
      <c r="L63" s="69" t="s">
        <v>267</v>
      </c>
      <c r="M63" s="263"/>
      <c r="N63" s="39"/>
      <c r="O63" s="38"/>
      <c r="P63" s="39"/>
      <c r="Q63" s="38"/>
      <c r="R63" s="288"/>
      <c r="S63" s="95" t="s">
        <v>177</v>
      </c>
      <c r="T63" s="95" t="s">
        <v>177</v>
      </c>
      <c r="U63" s="95" t="s">
        <v>193</v>
      </c>
      <c r="V63" s="95" t="s">
        <v>173</v>
      </c>
      <c r="W63" s="95" t="s">
        <v>173</v>
      </c>
      <c r="X63" s="259"/>
      <c r="Y63" s="34"/>
      <c r="Z63" s="279"/>
      <c r="AB63" s="93"/>
    </row>
    <row r="64" spans="1:28" s="92" customFormat="1" ht="13" x14ac:dyDescent="0.3">
      <c r="A64" s="260"/>
      <c r="B64" s="261"/>
      <c r="C64" s="263"/>
      <c r="D64" s="265"/>
      <c r="E64" s="265"/>
      <c r="F64" s="265"/>
      <c r="G64" s="69"/>
      <c r="H64" s="68"/>
      <c r="I64" s="40"/>
      <c r="J64" s="68"/>
      <c r="K64" s="69" t="s">
        <v>268</v>
      </c>
      <c r="L64" s="69" t="s">
        <v>231</v>
      </c>
      <c r="M64" s="263"/>
      <c r="N64" s="39"/>
      <c r="O64" s="38"/>
      <c r="P64" s="39"/>
      <c r="Q64" s="38"/>
      <c r="R64" s="288"/>
      <c r="S64" s="95" t="s">
        <v>177</v>
      </c>
      <c r="T64" s="95" t="s">
        <v>177</v>
      </c>
      <c r="U64" s="95" t="s">
        <v>193</v>
      </c>
      <c r="V64" s="95" t="s">
        <v>173</v>
      </c>
      <c r="W64" s="95" t="s">
        <v>173</v>
      </c>
      <c r="X64" s="259"/>
      <c r="Y64" s="34"/>
      <c r="Z64" s="279"/>
      <c r="AB64" s="93"/>
    </row>
    <row r="65" spans="1:28" s="92" customFormat="1" ht="13" x14ac:dyDescent="0.3">
      <c r="A65" s="260"/>
      <c r="B65" s="261"/>
      <c r="C65" s="263"/>
      <c r="D65" s="265"/>
      <c r="E65" s="265"/>
      <c r="F65" s="265"/>
      <c r="G65" s="69"/>
      <c r="H65" s="68"/>
      <c r="I65" s="40"/>
      <c r="J65" s="68"/>
      <c r="K65" s="69" t="s">
        <v>269</v>
      </c>
      <c r="L65" s="69" t="s">
        <v>175</v>
      </c>
      <c r="M65" s="263"/>
      <c r="N65" s="39"/>
      <c r="O65" s="38"/>
      <c r="P65" s="39"/>
      <c r="Q65" s="38"/>
      <c r="R65" s="288"/>
      <c r="S65" s="95" t="s">
        <v>177</v>
      </c>
      <c r="T65" s="95" t="s">
        <v>177</v>
      </c>
      <c r="U65" s="95" t="s">
        <v>193</v>
      </c>
      <c r="V65" s="95" t="s">
        <v>173</v>
      </c>
      <c r="W65" s="95" t="s">
        <v>173</v>
      </c>
      <c r="X65" s="259"/>
      <c r="Y65" s="34"/>
      <c r="Z65" s="279"/>
      <c r="AB65" s="93"/>
    </row>
    <row r="66" spans="1:28" s="92" customFormat="1" ht="26" x14ac:dyDescent="0.3">
      <c r="A66" s="260"/>
      <c r="B66" s="261"/>
      <c r="C66" s="263"/>
      <c r="D66" s="265"/>
      <c r="E66" s="265"/>
      <c r="F66" s="265"/>
      <c r="G66" s="69"/>
      <c r="H66" s="68"/>
      <c r="I66" s="40"/>
      <c r="J66" s="68"/>
      <c r="K66" s="69" t="s">
        <v>270</v>
      </c>
      <c r="L66" s="69" t="s">
        <v>175</v>
      </c>
      <c r="M66" s="263"/>
      <c r="N66" s="39"/>
      <c r="O66" s="38"/>
      <c r="P66" s="39"/>
      <c r="Q66" s="38"/>
      <c r="R66" s="288"/>
      <c r="S66" s="95" t="s">
        <v>177</v>
      </c>
      <c r="T66" s="95" t="s">
        <v>177</v>
      </c>
      <c r="U66" s="95" t="s">
        <v>193</v>
      </c>
      <c r="V66" s="95" t="s">
        <v>173</v>
      </c>
      <c r="W66" s="95" t="s">
        <v>173</v>
      </c>
      <c r="X66" s="259"/>
      <c r="Y66" s="34"/>
      <c r="Z66" s="279"/>
      <c r="AB66" s="93"/>
    </row>
    <row r="67" spans="1:28" s="92" customFormat="1" ht="26" x14ac:dyDescent="0.3">
      <c r="A67" s="260"/>
      <c r="B67" s="261"/>
      <c r="C67" s="263"/>
      <c r="D67" s="265"/>
      <c r="E67" s="265"/>
      <c r="F67" s="265"/>
      <c r="G67" s="69"/>
      <c r="H67" s="68"/>
      <c r="I67" s="40"/>
      <c r="J67" s="68"/>
      <c r="K67" s="69" t="s">
        <v>271</v>
      </c>
      <c r="L67" s="69" t="s">
        <v>239</v>
      </c>
      <c r="M67" s="263"/>
      <c r="N67" s="39"/>
      <c r="O67" s="38"/>
      <c r="P67" s="39"/>
      <c r="Q67" s="38"/>
      <c r="R67" s="288"/>
      <c r="S67" s="95" t="s">
        <v>177</v>
      </c>
      <c r="T67" s="95" t="s">
        <v>177</v>
      </c>
      <c r="U67" s="95" t="s">
        <v>193</v>
      </c>
      <c r="V67" s="95" t="s">
        <v>173</v>
      </c>
      <c r="W67" s="95" t="s">
        <v>173</v>
      </c>
      <c r="X67" s="259"/>
      <c r="Y67" s="34"/>
      <c r="Z67" s="279"/>
      <c r="AB67" s="93"/>
    </row>
    <row r="68" spans="1:28" s="92" customFormat="1" ht="13" x14ac:dyDescent="0.3">
      <c r="A68" s="260"/>
      <c r="B68" s="261"/>
      <c r="C68" s="263"/>
      <c r="D68" s="265"/>
      <c r="E68" s="265"/>
      <c r="F68" s="265"/>
      <c r="G68" s="69"/>
      <c r="H68" s="68"/>
      <c r="I68" s="40"/>
      <c r="J68" s="68"/>
      <c r="K68" s="69" t="s">
        <v>272</v>
      </c>
      <c r="L68" s="69" t="s">
        <v>243</v>
      </c>
      <c r="M68" s="263"/>
      <c r="N68" s="39"/>
      <c r="O68" s="38"/>
      <c r="P68" s="39"/>
      <c r="Q68" s="38"/>
      <c r="R68" s="288"/>
      <c r="S68" s="95" t="s">
        <v>177</v>
      </c>
      <c r="T68" s="95" t="s">
        <v>177</v>
      </c>
      <c r="U68" s="95" t="s">
        <v>193</v>
      </c>
      <c r="V68" s="95" t="s">
        <v>173</v>
      </c>
      <c r="W68" s="95" t="s">
        <v>173</v>
      </c>
      <c r="X68" s="259"/>
      <c r="Y68" s="34"/>
      <c r="Z68" s="279"/>
      <c r="AB68" s="93"/>
    </row>
    <row r="69" spans="1:28" s="92" customFormat="1" ht="26" x14ac:dyDescent="0.3">
      <c r="A69" s="260"/>
      <c r="B69" s="261"/>
      <c r="C69" s="263"/>
      <c r="D69" s="265"/>
      <c r="E69" s="265"/>
      <c r="F69" s="265"/>
      <c r="G69" s="69"/>
      <c r="H69" s="68"/>
      <c r="I69" s="40"/>
      <c r="J69" s="68"/>
      <c r="K69" s="69" t="s">
        <v>184</v>
      </c>
      <c r="L69" s="69" t="s">
        <v>185</v>
      </c>
      <c r="M69" s="263"/>
      <c r="N69" s="39"/>
      <c r="O69" s="38"/>
      <c r="P69" s="39"/>
      <c r="Q69" s="38"/>
      <c r="R69" s="288"/>
      <c r="S69" s="95" t="s">
        <v>177</v>
      </c>
      <c r="T69" s="95" t="s">
        <v>177</v>
      </c>
      <c r="U69" s="95" t="s">
        <v>193</v>
      </c>
      <c r="V69" s="95" t="s">
        <v>173</v>
      </c>
      <c r="W69" s="95" t="s">
        <v>173</v>
      </c>
      <c r="X69" s="259"/>
      <c r="Y69" s="34"/>
      <c r="Z69" s="279"/>
      <c r="AB69" s="93"/>
    </row>
    <row r="70" spans="1:28" s="92" customFormat="1" ht="13" x14ac:dyDescent="0.3">
      <c r="A70" s="260"/>
      <c r="B70" s="261"/>
      <c r="C70" s="263"/>
      <c r="D70" s="265"/>
      <c r="E70" s="265"/>
      <c r="F70" s="265"/>
      <c r="G70" s="69"/>
      <c r="H70" s="68"/>
      <c r="I70" s="40"/>
      <c r="J70" s="68"/>
      <c r="K70" s="69" t="s">
        <v>228</v>
      </c>
      <c r="L70" s="69" t="s">
        <v>229</v>
      </c>
      <c r="M70" s="263"/>
      <c r="N70" s="39"/>
      <c r="O70" s="38"/>
      <c r="P70" s="39"/>
      <c r="Q70" s="38"/>
      <c r="R70" s="288"/>
      <c r="S70" s="95" t="s">
        <v>177</v>
      </c>
      <c r="T70" s="95" t="s">
        <v>177</v>
      </c>
      <c r="U70" s="95" t="s">
        <v>193</v>
      </c>
      <c r="V70" s="95" t="s">
        <v>173</v>
      </c>
      <c r="W70" s="95" t="s">
        <v>173</v>
      </c>
      <c r="X70" s="259"/>
      <c r="Y70" s="34"/>
      <c r="Z70" s="279"/>
      <c r="AB70" s="93"/>
    </row>
    <row r="71" spans="1:28" s="92" customFormat="1" ht="13" x14ac:dyDescent="0.3">
      <c r="A71" s="260"/>
      <c r="B71" s="261"/>
      <c r="C71" s="263"/>
      <c r="D71" s="265"/>
      <c r="E71" s="265"/>
      <c r="F71" s="265"/>
      <c r="G71" s="69"/>
      <c r="H71" s="68"/>
      <c r="I71" s="40"/>
      <c r="J71" s="68"/>
      <c r="K71" s="69" t="s">
        <v>273</v>
      </c>
      <c r="L71" s="69" t="s">
        <v>255</v>
      </c>
      <c r="M71" s="263"/>
      <c r="N71" s="39"/>
      <c r="O71" s="38"/>
      <c r="P71" s="39"/>
      <c r="Q71" s="38"/>
      <c r="R71" s="288"/>
      <c r="S71" s="95" t="s">
        <v>177</v>
      </c>
      <c r="T71" s="95" t="s">
        <v>177</v>
      </c>
      <c r="U71" s="95" t="s">
        <v>193</v>
      </c>
      <c r="V71" s="95" t="s">
        <v>173</v>
      </c>
      <c r="W71" s="95" t="s">
        <v>173</v>
      </c>
      <c r="X71" s="259"/>
      <c r="Y71" s="34"/>
      <c r="Z71" s="279"/>
      <c r="AB71" s="93"/>
    </row>
    <row r="72" spans="1:28" s="92" customFormat="1" ht="13" x14ac:dyDescent="0.3">
      <c r="A72" s="260"/>
      <c r="B72" s="261"/>
      <c r="C72" s="263"/>
      <c r="D72" s="265"/>
      <c r="E72" s="265"/>
      <c r="F72" s="265"/>
      <c r="G72" s="69"/>
      <c r="H72" s="68"/>
      <c r="I72" s="40"/>
      <c r="J72" s="68"/>
      <c r="K72" s="69" t="s">
        <v>71</v>
      </c>
      <c r="L72" s="69" t="s">
        <v>180</v>
      </c>
      <c r="M72" s="263"/>
      <c r="N72" s="39"/>
      <c r="O72" s="38"/>
      <c r="P72" s="39"/>
      <c r="Q72" s="38"/>
      <c r="R72" s="288"/>
      <c r="S72" s="95" t="s">
        <v>177</v>
      </c>
      <c r="T72" s="95" t="s">
        <v>177</v>
      </c>
      <c r="U72" s="95" t="s">
        <v>193</v>
      </c>
      <c r="V72" s="95" t="s">
        <v>173</v>
      </c>
      <c r="W72" s="95" t="s">
        <v>173</v>
      </c>
      <c r="X72" s="259"/>
      <c r="Y72" s="34"/>
      <c r="Z72" s="279"/>
      <c r="AB72" s="93"/>
    </row>
    <row r="73" spans="1:28" s="92" customFormat="1" ht="26" x14ac:dyDescent="0.3">
      <c r="A73" s="260"/>
      <c r="B73" s="261"/>
      <c r="C73" s="263"/>
      <c r="D73" s="265"/>
      <c r="E73" s="265"/>
      <c r="F73" s="265"/>
      <c r="G73" s="69"/>
      <c r="H73" s="68"/>
      <c r="I73" s="40"/>
      <c r="J73" s="68"/>
      <c r="K73" s="69" t="s">
        <v>274</v>
      </c>
      <c r="L73" s="69" t="s">
        <v>190</v>
      </c>
      <c r="M73" s="263"/>
      <c r="N73" s="39"/>
      <c r="O73" s="38"/>
      <c r="P73" s="39"/>
      <c r="Q73" s="38"/>
      <c r="R73" s="288"/>
      <c r="S73" s="95" t="s">
        <v>177</v>
      </c>
      <c r="T73" s="95" t="s">
        <v>177</v>
      </c>
      <c r="U73" s="95" t="s">
        <v>193</v>
      </c>
      <c r="V73" s="95" t="s">
        <v>173</v>
      </c>
      <c r="W73" s="95" t="s">
        <v>173</v>
      </c>
      <c r="X73" s="259"/>
      <c r="Y73" s="34"/>
      <c r="Z73" s="279"/>
      <c r="AB73" s="93"/>
    </row>
    <row r="74" spans="1:28" s="92" customFormat="1" ht="13" x14ac:dyDescent="0.3">
      <c r="A74" s="260"/>
      <c r="B74" s="261"/>
      <c r="C74" s="263"/>
      <c r="D74" s="265"/>
      <c r="E74" s="265"/>
      <c r="F74" s="265"/>
      <c r="G74" s="69"/>
      <c r="H74" s="68"/>
      <c r="I74" s="40"/>
      <c r="J74" s="68"/>
      <c r="K74" s="69" t="s">
        <v>275</v>
      </c>
      <c r="L74" s="69" t="s">
        <v>185</v>
      </c>
      <c r="M74" s="263"/>
      <c r="N74" s="39"/>
      <c r="O74" s="38"/>
      <c r="P74" s="39"/>
      <c r="Q74" s="38"/>
      <c r="R74" s="288"/>
      <c r="S74" s="95" t="s">
        <v>177</v>
      </c>
      <c r="T74" s="95" t="s">
        <v>177</v>
      </c>
      <c r="U74" s="95" t="s">
        <v>193</v>
      </c>
      <c r="V74" s="95" t="s">
        <v>173</v>
      </c>
      <c r="W74" s="95" t="s">
        <v>173</v>
      </c>
      <c r="X74" s="259"/>
      <c r="Y74" s="34"/>
      <c r="Z74" s="279"/>
      <c r="AB74" s="93"/>
    </row>
    <row r="75" spans="1:28" s="92" customFormat="1" ht="26" x14ac:dyDescent="0.3">
      <c r="A75" s="260"/>
      <c r="B75" s="261"/>
      <c r="C75" s="263"/>
      <c r="D75" s="265"/>
      <c r="E75" s="265"/>
      <c r="F75" s="265"/>
      <c r="G75" s="69"/>
      <c r="H75" s="68"/>
      <c r="I75" s="40"/>
      <c r="J75" s="68"/>
      <c r="K75" s="69" t="s">
        <v>276</v>
      </c>
      <c r="L75" s="69" t="s">
        <v>185</v>
      </c>
      <c r="M75" s="263"/>
      <c r="N75" s="39"/>
      <c r="O75" s="38"/>
      <c r="P75" s="39"/>
      <c r="Q75" s="38"/>
      <c r="R75" s="288"/>
      <c r="S75" s="95" t="s">
        <v>177</v>
      </c>
      <c r="T75" s="95" t="s">
        <v>177</v>
      </c>
      <c r="U75" s="95" t="s">
        <v>193</v>
      </c>
      <c r="V75" s="95" t="s">
        <v>173</v>
      </c>
      <c r="W75" s="95" t="s">
        <v>173</v>
      </c>
      <c r="X75" s="259"/>
      <c r="Y75" s="34"/>
      <c r="Z75" s="279"/>
      <c r="AB75" s="93"/>
    </row>
    <row r="76" spans="1:28" s="92" customFormat="1" ht="26" x14ac:dyDescent="0.3">
      <c r="A76" s="260"/>
      <c r="B76" s="261"/>
      <c r="C76" s="263"/>
      <c r="D76" s="265"/>
      <c r="E76" s="265"/>
      <c r="F76" s="265"/>
      <c r="G76" s="69"/>
      <c r="H76" s="68"/>
      <c r="I76" s="40"/>
      <c r="J76" s="68"/>
      <c r="K76" s="65" t="s">
        <v>277</v>
      </c>
      <c r="L76" s="69" t="s">
        <v>175</v>
      </c>
      <c r="M76" s="263"/>
      <c r="N76" s="39"/>
      <c r="O76" s="38"/>
      <c r="P76" s="39"/>
      <c r="Q76" s="38"/>
      <c r="R76" s="288"/>
      <c r="S76" s="95" t="s">
        <v>177</v>
      </c>
      <c r="T76" s="95" t="s">
        <v>177</v>
      </c>
      <c r="U76" s="95" t="s">
        <v>193</v>
      </c>
      <c r="V76" s="95" t="s">
        <v>173</v>
      </c>
      <c r="W76" s="95" t="s">
        <v>173</v>
      </c>
      <c r="X76" s="259"/>
      <c r="Y76" s="34"/>
      <c r="Z76" s="279"/>
      <c r="AB76" s="93"/>
    </row>
    <row r="77" spans="1:28" s="92" customFormat="1" ht="13" x14ac:dyDescent="0.3">
      <c r="A77" s="260"/>
      <c r="B77" s="261"/>
      <c r="C77" s="263"/>
      <c r="D77" s="265"/>
      <c r="E77" s="265"/>
      <c r="F77" s="265"/>
      <c r="G77" s="69"/>
      <c r="H77" s="68"/>
      <c r="I77" s="40"/>
      <c r="J77" s="68"/>
      <c r="K77" s="69" t="s">
        <v>278</v>
      </c>
      <c r="L77" s="69" t="s">
        <v>175</v>
      </c>
      <c r="M77" s="263"/>
      <c r="N77" s="39"/>
      <c r="O77" s="38"/>
      <c r="P77" s="39"/>
      <c r="Q77" s="38"/>
      <c r="R77" s="288"/>
      <c r="S77" s="95" t="s">
        <v>177</v>
      </c>
      <c r="T77" s="95" t="s">
        <v>177</v>
      </c>
      <c r="U77" s="95" t="s">
        <v>193</v>
      </c>
      <c r="V77" s="95" t="s">
        <v>173</v>
      </c>
      <c r="W77" s="95" t="s">
        <v>173</v>
      </c>
      <c r="X77" s="259"/>
      <c r="Y77" s="34"/>
      <c r="Z77" s="279"/>
      <c r="AB77" s="93"/>
    </row>
    <row r="78" spans="1:28" s="92" customFormat="1" ht="26" x14ac:dyDescent="0.3">
      <c r="A78" s="260"/>
      <c r="B78" s="261"/>
      <c r="C78" s="263"/>
      <c r="D78" s="265"/>
      <c r="E78" s="265"/>
      <c r="F78" s="265"/>
      <c r="G78" s="69"/>
      <c r="H78" s="68"/>
      <c r="I78" s="40"/>
      <c r="J78" s="68"/>
      <c r="K78" s="69" t="s">
        <v>276</v>
      </c>
      <c r="L78" s="69" t="s">
        <v>279</v>
      </c>
      <c r="M78" s="263"/>
      <c r="N78" s="39"/>
      <c r="O78" s="38"/>
      <c r="P78" s="39"/>
      <c r="Q78" s="38"/>
      <c r="R78" s="288"/>
      <c r="S78" s="95" t="s">
        <v>177</v>
      </c>
      <c r="T78" s="95" t="s">
        <v>177</v>
      </c>
      <c r="U78" s="95" t="s">
        <v>193</v>
      </c>
      <c r="V78" s="95" t="s">
        <v>173</v>
      </c>
      <c r="W78" s="95" t="s">
        <v>173</v>
      </c>
      <c r="X78" s="259"/>
      <c r="Y78" s="34"/>
      <c r="Z78" s="279"/>
      <c r="AB78" s="93"/>
    </row>
    <row r="79" spans="1:28" s="92" customFormat="1" ht="13" x14ac:dyDescent="0.3">
      <c r="A79" s="260"/>
      <c r="B79" s="261"/>
      <c r="C79" s="263"/>
      <c r="D79" s="265"/>
      <c r="E79" s="265"/>
      <c r="F79" s="265"/>
      <c r="G79" s="69"/>
      <c r="H79" s="68"/>
      <c r="I79" s="40"/>
      <c r="J79" s="68"/>
      <c r="K79" s="69" t="s">
        <v>280</v>
      </c>
      <c r="L79" s="69" t="s">
        <v>251</v>
      </c>
      <c r="M79" s="263"/>
      <c r="N79" s="39"/>
      <c r="O79" s="38"/>
      <c r="P79" s="39"/>
      <c r="Q79" s="38"/>
      <c r="R79" s="288"/>
      <c r="S79" s="95" t="s">
        <v>177</v>
      </c>
      <c r="T79" s="95" t="s">
        <v>177</v>
      </c>
      <c r="U79" s="95" t="s">
        <v>193</v>
      </c>
      <c r="V79" s="95" t="s">
        <v>173</v>
      </c>
      <c r="W79" s="95" t="s">
        <v>173</v>
      </c>
      <c r="X79" s="259"/>
      <c r="Y79" s="34"/>
      <c r="Z79" s="279"/>
      <c r="AB79" s="93"/>
    </row>
    <row r="80" spans="1:28" s="92" customFormat="1" ht="13" x14ac:dyDescent="0.3">
      <c r="A80" s="260"/>
      <c r="B80" s="261"/>
      <c r="C80" s="263"/>
      <c r="D80" s="265"/>
      <c r="E80" s="265"/>
      <c r="F80" s="265"/>
      <c r="G80" s="69"/>
      <c r="H80" s="68"/>
      <c r="I80" s="40"/>
      <c r="J80" s="68"/>
      <c r="K80" s="41" t="s">
        <v>281</v>
      </c>
      <c r="L80" s="69" t="s">
        <v>243</v>
      </c>
      <c r="M80" s="263"/>
      <c r="N80" s="39"/>
      <c r="O80" s="38"/>
      <c r="P80" s="39"/>
      <c r="Q80" s="38"/>
      <c r="R80" s="288"/>
      <c r="S80" s="95" t="s">
        <v>177</v>
      </c>
      <c r="T80" s="95" t="s">
        <v>177</v>
      </c>
      <c r="U80" s="95" t="s">
        <v>193</v>
      </c>
      <c r="V80" s="95" t="s">
        <v>173</v>
      </c>
      <c r="W80" s="95" t="s">
        <v>173</v>
      </c>
      <c r="X80" s="259"/>
      <c r="Y80" s="34"/>
      <c r="Z80" s="279"/>
      <c r="AB80" s="93"/>
    </row>
    <row r="81" spans="1:28" s="92" customFormat="1" ht="13" x14ac:dyDescent="0.3">
      <c r="A81" s="260"/>
      <c r="B81" s="261"/>
      <c r="C81" s="263"/>
      <c r="D81" s="265"/>
      <c r="E81" s="265"/>
      <c r="F81" s="265"/>
      <c r="G81" s="69"/>
      <c r="H81" s="68"/>
      <c r="I81" s="40"/>
      <c r="J81" s="68"/>
      <c r="K81" s="69" t="s">
        <v>282</v>
      </c>
      <c r="L81" s="69" t="s">
        <v>245</v>
      </c>
      <c r="M81" s="263"/>
      <c r="N81" s="39"/>
      <c r="O81" s="38"/>
      <c r="P81" s="39"/>
      <c r="Q81" s="38"/>
      <c r="R81" s="288"/>
      <c r="S81" s="95" t="s">
        <v>177</v>
      </c>
      <c r="T81" s="95" t="s">
        <v>177</v>
      </c>
      <c r="U81" s="95" t="s">
        <v>193</v>
      </c>
      <c r="V81" s="95" t="s">
        <v>173</v>
      </c>
      <c r="W81" s="95" t="s">
        <v>173</v>
      </c>
      <c r="X81" s="259"/>
      <c r="Y81" s="34"/>
      <c r="Z81" s="279"/>
      <c r="AB81" s="93"/>
    </row>
    <row r="82" spans="1:28" s="92" customFormat="1" ht="13" x14ac:dyDescent="0.3">
      <c r="A82" s="260"/>
      <c r="B82" s="261"/>
      <c r="C82" s="263"/>
      <c r="D82" s="265"/>
      <c r="E82" s="265"/>
      <c r="F82" s="265"/>
      <c r="G82" s="69"/>
      <c r="H82" s="68"/>
      <c r="I82" s="40"/>
      <c r="J82" s="68"/>
      <c r="K82" s="69" t="s">
        <v>283</v>
      </c>
      <c r="L82" s="69" t="s">
        <v>175</v>
      </c>
      <c r="M82" s="263"/>
      <c r="N82" s="39"/>
      <c r="O82" s="38"/>
      <c r="P82" s="39"/>
      <c r="Q82" s="38"/>
      <c r="R82" s="288"/>
      <c r="S82" s="95" t="s">
        <v>177</v>
      </c>
      <c r="T82" s="95" t="s">
        <v>177</v>
      </c>
      <c r="U82" s="95" t="s">
        <v>193</v>
      </c>
      <c r="V82" s="95" t="s">
        <v>173</v>
      </c>
      <c r="W82" s="95" t="s">
        <v>173</v>
      </c>
      <c r="X82" s="259"/>
      <c r="Y82" s="34"/>
      <c r="Z82" s="279"/>
      <c r="AB82" s="93"/>
    </row>
    <row r="83" spans="1:28" s="92" customFormat="1" ht="13" x14ac:dyDescent="0.3">
      <c r="A83" s="251"/>
      <c r="B83" s="262"/>
      <c r="C83" s="264"/>
      <c r="D83" s="239"/>
      <c r="E83" s="239"/>
      <c r="F83" s="239"/>
      <c r="G83" s="70"/>
      <c r="H83" s="64"/>
      <c r="I83" s="37"/>
      <c r="J83" s="64"/>
      <c r="K83" s="70" t="s">
        <v>284</v>
      </c>
      <c r="L83" s="70" t="s">
        <v>190</v>
      </c>
      <c r="M83" s="264"/>
      <c r="N83" s="36"/>
      <c r="O83" s="35"/>
      <c r="P83" s="36"/>
      <c r="Q83" s="35"/>
      <c r="R83" s="289"/>
      <c r="S83" s="94" t="s">
        <v>177</v>
      </c>
      <c r="T83" s="94" t="s">
        <v>177</v>
      </c>
      <c r="U83" s="94" t="s">
        <v>193</v>
      </c>
      <c r="V83" s="94" t="s">
        <v>173</v>
      </c>
      <c r="W83" s="94" t="s">
        <v>173</v>
      </c>
      <c r="X83" s="244"/>
      <c r="Y83" s="34"/>
      <c r="Z83" s="280"/>
      <c r="AB83" s="93"/>
    </row>
    <row r="84" spans="1:28" ht="140.25" customHeight="1" x14ac:dyDescent="0.35">
      <c r="A84" s="272" t="s">
        <v>171</v>
      </c>
      <c r="B84" s="261" t="s">
        <v>96</v>
      </c>
      <c r="C84" s="290" t="s">
        <v>259</v>
      </c>
      <c r="D84" s="262" t="s">
        <v>177</v>
      </c>
      <c r="E84" s="262"/>
      <c r="F84" s="262"/>
      <c r="G84" s="266" t="s">
        <v>260</v>
      </c>
      <c r="H84" s="262" t="s">
        <v>175</v>
      </c>
      <c r="I84" s="272" t="s">
        <v>70</v>
      </c>
      <c r="J84" s="272" t="s">
        <v>70</v>
      </c>
      <c r="K84" s="33"/>
      <c r="L84" s="33"/>
      <c r="M84" s="272" t="s">
        <v>413</v>
      </c>
      <c r="N84" s="103">
        <v>2499993</v>
      </c>
      <c r="O84" s="108">
        <v>441175.24</v>
      </c>
      <c r="P84" s="103">
        <v>2499993</v>
      </c>
      <c r="Q84" s="108">
        <v>441175.24</v>
      </c>
      <c r="R84" s="275" t="s">
        <v>412</v>
      </c>
      <c r="S84" s="269" t="s">
        <v>409</v>
      </c>
      <c r="T84" s="269" t="s">
        <v>411</v>
      </c>
      <c r="U84" s="275" t="s">
        <v>410</v>
      </c>
      <c r="V84" s="269" t="s">
        <v>409</v>
      </c>
      <c r="W84" s="269" t="s">
        <v>173</v>
      </c>
      <c r="X84" s="272" t="s">
        <v>173</v>
      </c>
      <c r="Y84" s="84" t="s">
        <v>169</v>
      </c>
      <c r="Z84" s="266" t="s">
        <v>426</v>
      </c>
    </row>
    <row r="85" spans="1:28" x14ac:dyDescent="0.35">
      <c r="A85" s="273"/>
      <c r="B85" s="261"/>
      <c r="C85" s="290"/>
      <c r="D85" s="286"/>
      <c r="E85" s="286"/>
      <c r="F85" s="286"/>
      <c r="G85" s="267"/>
      <c r="H85" s="286"/>
      <c r="I85" s="273"/>
      <c r="J85" s="273"/>
      <c r="K85" s="32" t="s">
        <v>408</v>
      </c>
      <c r="L85" s="32" t="s">
        <v>407</v>
      </c>
      <c r="M85" s="273"/>
      <c r="N85" s="82"/>
      <c r="O85" s="82"/>
      <c r="P85" s="82"/>
      <c r="Q85" s="82"/>
      <c r="R85" s="276"/>
      <c r="S85" s="270"/>
      <c r="T85" s="270"/>
      <c r="U85" s="276"/>
      <c r="V85" s="270"/>
      <c r="W85" s="270"/>
      <c r="X85" s="273"/>
      <c r="Y85" s="31"/>
      <c r="Z85" s="267"/>
    </row>
    <row r="86" spans="1:28" x14ac:dyDescent="0.35">
      <c r="A86" s="273"/>
      <c r="B86" s="261"/>
      <c r="C86" s="290"/>
      <c r="D86" s="286"/>
      <c r="E86" s="286"/>
      <c r="F86" s="286"/>
      <c r="G86" s="267"/>
      <c r="H86" s="286"/>
      <c r="I86" s="273"/>
      <c r="J86" s="273"/>
      <c r="K86" s="32" t="s">
        <v>406</v>
      </c>
      <c r="L86" s="32" t="s">
        <v>405</v>
      </c>
      <c r="M86" s="273"/>
      <c r="N86" s="83"/>
      <c r="O86" s="82"/>
      <c r="P86" s="82"/>
      <c r="Q86" s="82"/>
      <c r="R86" s="276"/>
      <c r="S86" s="270"/>
      <c r="T86" s="270"/>
      <c r="U86" s="276"/>
      <c r="V86" s="270"/>
      <c r="W86" s="270"/>
      <c r="X86" s="273"/>
      <c r="Y86" s="31"/>
      <c r="Z86" s="267"/>
    </row>
    <row r="87" spans="1:28" x14ac:dyDescent="0.35">
      <c r="A87" s="273"/>
      <c r="B87" s="261"/>
      <c r="C87" s="290"/>
      <c r="D87" s="286"/>
      <c r="E87" s="286"/>
      <c r="F87" s="286"/>
      <c r="G87" s="267"/>
      <c r="H87" s="286"/>
      <c r="I87" s="273"/>
      <c r="J87" s="273"/>
      <c r="K87" s="32" t="s">
        <v>404</v>
      </c>
      <c r="L87" s="32" t="s">
        <v>403</v>
      </c>
      <c r="M87" s="273"/>
      <c r="N87" s="82"/>
      <c r="O87" s="82"/>
      <c r="P87" s="82"/>
      <c r="Q87" s="82"/>
      <c r="R87" s="276"/>
      <c r="S87" s="270"/>
      <c r="T87" s="270"/>
      <c r="U87" s="276"/>
      <c r="V87" s="270"/>
      <c r="W87" s="270"/>
      <c r="X87" s="273"/>
      <c r="Y87" s="31"/>
      <c r="Z87" s="267"/>
    </row>
    <row r="88" spans="1:28" x14ac:dyDescent="0.35">
      <c r="A88" s="273"/>
      <c r="B88" s="261"/>
      <c r="C88" s="290"/>
      <c r="D88" s="286"/>
      <c r="E88" s="286"/>
      <c r="F88" s="286"/>
      <c r="G88" s="267"/>
      <c r="H88" s="286"/>
      <c r="I88" s="273"/>
      <c r="J88" s="273"/>
      <c r="K88" s="32" t="s">
        <v>402</v>
      </c>
      <c r="L88" s="32" t="s">
        <v>401</v>
      </c>
      <c r="M88" s="273"/>
      <c r="N88" s="82"/>
      <c r="O88" s="83"/>
      <c r="P88" s="82"/>
      <c r="Q88" s="82"/>
      <c r="R88" s="276"/>
      <c r="S88" s="270"/>
      <c r="T88" s="270"/>
      <c r="U88" s="276"/>
      <c r="V88" s="270"/>
      <c r="W88" s="270"/>
      <c r="X88" s="273"/>
      <c r="Y88" s="31"/>
      <c r="Z88" s="267"/>
    </row>
    <row r="89" spans="1:28" x14ac:dyDescent="0.35">
      <c r="A89" s="273"/>
      <c r="B89" s="261"/>
      <c r="C89" s="290"/>
      <c r="D89" s="286"/>
      <c r="E89" s="286"/>
      <c r="F89" s="286"/>
      <c r="G89" s="267"/>
      <c r="H89" s="286"/>
      <c r="I89" s="273"/>
      <c r="J89" s="273"/>
      <c r="K89" s="32" t="s">
        <v>400</v>
      </c>
      <c r="L89" s="32" t="s">
        <v>399</v>
      </c>
      <c r="M89" s="273"/>
      <c r="N89" s="82"/>
      <c r="O89" s="82"/>
      <c r="P89" s="82"/>
      <c r="Q89" s="82"/>
      <c r="R89" s="276"/>
      <c r="S89" s="270"/>
      <c r="T89" s="270"/>
      <c r="U89" s="276"/>
      <c r="V89" s="270"/>
      <c r="W89" s="270"/>
      <c r="X89" s="273"/>
      <c r="Y89" s="31"/>
      <c r="Z89" s="267"/>
    </row>
    <row r="90" spans="1:28" x14ac:dyDescent="0.35">
      <c r="A90" s="273"/>
      <c r="B90" s="261"/>
      <c r="C90" s="290"/>
      <c r="D90" s="286"/>
      <c r="E90" s="286"/>
      <c r="F90" s="286"/>
      <c r="G90" s="267"/>
      <c r="H90" s="286"/>
      <c r="I90" s="273"/>
      <c r="J90" s="273"/>
      <c r="K90" s="32" t="s">
        <v>398</v>
      </c>
      <c r="L90" s="32" t="s">
        <v>397</v>
      </c>
      <c r="M90" s="273"/>
      <c r="N90" s="82"/>
      <c r="O90" s="82"/>
      <c r="P90" s="82"/>
      <c r="Q90" s="82"/>
      <c r="R90" s="276"/>
      <c r="S90" s="270"/>
      <c r="T90" s="270"/>
      <c r="U90" s="276"/>
      <c r="V90" s="270"/>
      <c r="W90" s="270"/>
      <c r="X90" s="273"/>
      <c r="Y90" s="31"/>
      <c r="Z90" s="267"/>
    </row>
    <row r="91" spans="1:28" x14ac:dyDescent="0.35">
      <c r="A91" s="273"/>
      <c r="B91" s="261"/>
      <c r="C91" s="290"/>
      <c r="D91" s="286"/>
      <c r="E91" s="286"/>
      <c r="F91" s="286"/>
      <c r="G91" s="267"/>
      <c r="H91" s="286"/>
      <c r="I91" s="273"/>
      <c r="J91" s="273"/>
      <c r="K91" s="32" t="s">
        <v>329</v>
      </c>
      <c r="L91" s="32" t="s">
        <v>190</v>
      </c>
      <c r="M91" s="273"/>
      <c r="N91" s="82"/>
      <c r="O91" s="82"/>
      <c r="P91" s="82"/>
      <c r="Q91" s="82"/>
      <c r="R91" s="276"/>
      <c r="S91" s="270"/>
      <c r="T91" s="270"/>
      <c r="U91" s="276"/>
      <c r="V91" s="270"/>
      <c r="W91" s="270"/>
      <c r="X91" s="273"/>
      <c r="Y91" s="31"/>
      <c r="Z91" s="267"/>
    </row>
    <row r="92" spans="1:28" x14ac:dyDescent="0.35">
      <c r="A92" s="273"/>
      <c r="B92" s="261"/>
      <c r="C92" s="290"/>
      <c r="D92" s="286"/>
      <c r="E92" s="286"/>
      <c r="F92" s="286"/>
      <c r="G92" s="267"/>
      <c r="H92" s="286"/>
      <c r="I92" s="273"/>
      <c r="J92" s="273"/>
      <c r="K92" s="32" t="s">
        <v>396</v>
      </c>
      <c r="L92" s="32" t="s">
        <v>395</v>
      </c>
      <c r="M92" s="273"/>
      <c r="N92" s="82"/>
      <c r="O92" s="82"/>
      <c r="P92" s="82"/>
      <c r="Q92" s="82"/>
      <c r="R92" s="276"/>
      <c r="S92" s="270"/>
      <c r="T92" s="270"/>
      <c r="U92" s="276"/>
      <c r="V92" s="270"/>
      <c r="W92" s="270"/>
      <c r="X92" s="273"/>
      <c r="Y92" s="31"/>
      <c r="Z92" s="267"/>
    </row>
    <row r="93" spans="1:28" x14ac:dyDescent="0.35">
      <c r="A93" s="273"/>
      <c r="B93" s="261"/>
      <c r="C93" s="290"/>
      <c r="D93" s="286"/>
      <c r="E93" s="286"/>
      <c r="F93" s="286"/>
      <c r="G93" s="267"/>
      <c r="H93" s="286"/>
      <c r="I93" s="273"/>
      <c r="J93" s="273"/>
      <c r="K93" s="32" t="s">
        <v>394</v>
      </c>
      <c r="L93" s="32" t="s">
        <v>393</v>
      </c>
      <c r="M93" s="273"/>
      <c r="N93" s="82"/>
      <c r="O93" s="82"/>
      <c r="P93" s="82"/>
      <c r="Q93" s="82"/>
      <c r="R93" s="276"/>
      <c r="S93" s="270"/>
      <c r="T93" s="270"/>
      <c r="U93" s="276"/>
      <c r="V93" s="270"/>
      <c r="W93" s="270"/>
      <c r="X93" s="273"/>
      <c r="Y93" s="31"/>
      <c r="Z93" s="267"/>
    </row>
    <row r="94" spans="1:28" x14ac:dyDescent="0.35">
      <c r="A94" s="273"/>
      <c r="B94" s="261"/>
      <c r="C94" s="290"/>
      <c r="D94" s="286"/>
      <c r="E94" s="286"/>
      <c r="F94" s="286"/>
      <c r="G94" s="267"/>
      <c r="H94" s="286"/>
      <c r="I94" s="273"/>
      <c r="J94" s="273"/>
      <c r="K94" s="32" t="s">
        <v>392</v>
      </c>
      <c r="L94" s="32" t="s">
        <v>251</v>
      </c>
      <c r="M94" s="273"/>
      <c r="N94" s="82"/>
      <c r="O94" s="82"/>
      <c r="P94" s="82"/>
      <c r="Q94" s="82"/>
      <c r="R94" s="276"/>
      <c r="S94" s="270"/>
      <c r="T94" s="270"/>
      <c r="U94" s="276"/>
      <c r="V94" s="270"/>
      <c r="W94" s="270"/>
      <c r="X94" s="273"/>
      <c r="Y94" s="31"/>
      <c r="Z94" s="267"/>
    </row>
    <row r="95" spans="1:28" x14ac:dyDescent="0.35">
      <c r="A95" s="273"/>
      <c r="B95" s="261"/>
      <c r="C95" s="290"/>
      <c r="D95" s="286"/>
      <c r="E95" s="286"/>
      <c r="F95" s="286"/>
      <c r="G95" s="267"/>
      <c r="H95" s="286"/>
      <c r="I95" s="273"/>
      <c r="J95" s="273"/>
      <c r="K95" s="32" t="s">
        <v>391</v>
      </c>
      <c r="L95" s="32" t="s">
        <v>175</v>
      </c>
      <c r="M95" s="273"/>
      <c r="N95" s="82"/>
      <c r="O95" s="82"/>
      <c r="P95" s="82"/>
      <c r="Q95" s="82"/>
      <c r="R95" s="276"/>
      <c r="S95" s="270"/>
      <c r="T95" s="270"/>
      <c r="U95" s="276"/>
      <c r="V95" s="270"/>
      <c r="W95" s="270"/>
      <c r="X95" s="273"/>
      <c r="Y95" s="31"/>
      <c r="Z95" s="267"/>
    </row>
    <row r="96" spans="1:28" x14ac:dyDescent="0.35">
      <c r="A96" s="273"/>
      <c r="B96" s="261"/>
      <c r="C96" s="290"/>
      <c r="D96" s="286"/>
      <c r="E96" s="286"/>
      <c r="F96" s="286"/>
      <c r="G96" s="267"/>
      <c r="H96" s="286"/>
      <c r="I96" s="273"/>
      <c r="J96" s="273"/>
      <c r="K96" s="32" t="s">
        <v>390</v>
      </c>
      <c r="L96" s="32" t="s">
        <v>175</v>
      </c>
      <c r="M96" s="273"/>
      <c r="N96" s="82"/>
      <c r="O96" s="82"/>
      <c r="P96" s="82"/>
      <c r="Q96" s="82"/>
      <c r="R96" s="276"/>
      <c r="S96" s="270"/>
      <c r="T96" s="270"/>
      <c r="U96" s="276"/>
      <c r="V96" s="270"/>
      <c r="W96" s="270"/>
      <c r="X96" s="273"/>
      <c r="Y96" s="31"/>
      <c r="Z96" s="267"/>
    </row>
    <row r="97" spans="1:26" x14ac:dyDescent="0.35">
      <c r="A97" s="273"/>
      <c r="B97" s="261"/>
      <c r="C97" s="290"/>
      <c r="D97" s="286"/>
      <c r="E97" s="286"/>
      <c r="F97" s="286"/>
      <c r="G97" s="267"/>
      <c r="H97" s="286"/>
      <c r="I97" s="273"/>
      <c r="J97" s="273"/>
      <c r="K97" s="32" t="s">
        <v>389</v>
      </c>
      <c r="L97" s="32" t="s">
        <v>175</v>
      </c>
      <c r="M97" s="273"/>
      <c r="N97" s="82"/>
      <c r="O97" s="82"/>
      <c r="P97" s="82"/>
      <c r="Q97" s="82"/>
      <c r="R97" s="276"/>
      <c r="S97" s="270"/>
      <c r="T97" s="270"/>
      <c r="U97" s="276"/>
      <c r="V97" s="270"/>
      <c r="W97" s="270"/>
      <c r="X97" s="273"/>
      <c r="Y97" s="31"/>
      <c r="Z97" s="267"/>
    </row>
    <row r="98" spans="1:26" x14ac:dyDescent="0.35">
      <c r="A98" s="273"/>
      <c r="B98" s="261"/>
      <c r="C98" s="290"/>
      <c r="D98" s="286"/>
      <c r="E98" s="286"/>
      <c r="F98" s="286"/>
      <c r="G98" s="267"/>
      <c r="H98" s="286"/>
      <c r="I98" s="273"/>
      <c r="J98" s="273"/>
      <c r="K98" s="32" t="s">
        <v>388</v>
      </c>
      <c r="L98" s="32" t="s">
        <v>387</v>
      </c>
      <c r="M98" s="273"/>
      <c r="N98" s="82"/>
      <c r="O98" s="82"/>
      <c r="P98" s="82"/>
      <c r="Q98" s="82"/>
      <c r="R98" s="276"/>
      <c r="S98" s="270"/>
      <c r="T98" s="270"/>
      <c r="U98" s="276"/>
      <c r="V98" s="270"/>
      <c r="W98" s="270"/>
      <c r="X98" s="273"/>
      <c r="Y98" s="31"/>
      <c r="Z98" s="267"/>
    </row>
    <row r="99" spans="1:26" x14ac:dyDescent="0.35">
      <c r="A99" s="273"/>
      <c r="B99" s="261"/>
      <c r="C99" s="290"/>
      <c r="D99" s="286"/>
      <c r="E99" s="286"/>
      <c r="F99" s="286"/>
      <c r="G99" s="267"/>
      <c r="H99" s="286"/>
      <c r="I99" s="273"/>
      <c r="J99" s="273"/>
      <c r="K99" s="32" t="s">
        <v>386</v>
      </c>
      <c r="L99" s="32" t="s">
        <v>385</v>
      </c>
      <c r="M99" s="273"/>
      <c r="N99" s="82"/>
      <c r="O99" s="82"/>
      <c r="P99" s="82"/>
      <c r="Q99" s="82"/>
      <c r="R99" s="276"/>
      <c r="S99" s="270"/>
      <c r="T99" s="270"/>
      <c r="U99" s="276"/>
      <c r="V99" s="270"/>
      <c r="W99" s="270"/>
      <c r="X99" s="273"/>
      <c r="Y99" s="31"/>
      <c r="Z99" s="267"/>
    </row>
    <row r="100" spans="1:26" x14ac:dyDescent="0.35">
      <c r="A100" s="273"/>
      <c r="B100" s="261"/>
      <c r="C100" s="290"/>
      <c r="D100" s="286"/>
      <c r="E100" s="286"/>
      <c r="F100" s="286"/>
      <c r="G100" s="267"/>
      <c r="H100" s="286"/>
      <c r="I100" s="273"/>
      <c r="J100" s="273"/>
      <c r="K100" s="32" t="s">
        <v>384</v>
      </c>
      <c r="L100" s="32" t="s">
        <v>175</v>
      </c>
      <c r="M100" s="273"/>
      <c r="N100" s="82"/>
      <c r="O100" s="82"/>
      <c r="P100" s="82"/>
      <c r="Q100" s="82"/>
      <c r="R100" s="276"/>
      <c r="S100" s="270"/>
      <c r="T100" s="270"/>
      <c r="U100" s="276"/>
      <c r="V100" s="270"/>
      <c r="W100" s="270"/>
      <c r="X100" s="273"/>
      <c r="Y100" s="31"/>
      <c r="Z100" s="267"/>
    </row>
    <row r="101" spans="1:26" x14ac:dyDescent="0.35">
      <c r="A101" s="273"/>
      <c r="B101" s="261"/>
      <c r="C101" s="290"/>
      <c r="D101" s="286"/>
      <c r="E101" s="286"/>
      <c r="F101" s="286"/>
      <c r="G101" s="267"/>
      <c r="H101" s="286"/>
      <c r="I101" s="273"/>
      <c r="J101" s="273"/>
      <c r="K101" s="32" t="s">
        <v>383</v>
      </c>
      <c r="L101" s="32" t="s">
        <v>175</v>
      </c>
      <c r="M101" s="273"/>
      <c r="N101" s="82"/>
      <c r="O101" s="82"/>
      <c r="P101" s="82"/>
      <c r="Q101" s="82"/>
      <c r="R101" s="276"/>
      <c r="S101" s="270"/>
      <c r="T101" s="270"/>
      <c r="U101" s="276"/>
      <c r="V101" s="270"/>
      <c r="W101" s="270"/>
      <c r="X101" s="273"/>
      <c r="Y101" s="31"/>
      <c r="Z101" s="267"/>
    </row>
    <row r="102" spans="1:26" x14ac:dyDescent="0.35">
      <c r="A102" s="273"/>
      <c r="B102" s="261"/>
      <c r="C102" s="290"/>
      <c r="D102" s="286"/>
      <c r="E102" s="286"/>
      <c r="F102" s="286"/>
      <c r="G102" s="267"/>
      <c r="H102" s="286"/>
      <c r="I102" s="273"/>
      <c r="J102" s="273"/>
      <c r="K102" s="32" t="s">
        <v>382</v>
      </c>
      <c r="L102" s="32" t="s">
        <v>381</v>
      </c>
      <c r="M102" s="273"/>
      <c r="N102" s="82"/>
      <c r="O102" s="82"/>
      <c r="P102" s="82"/>
      <c r="Q102" s="82"/>
      <c r="R102" s="276"/>
      <c r="S102" s="270"/>
      <c r="T102" s="270"/>
      <c r="U102" s="276"/>
      <c r="V102" s="270"/>
      <c r="W102" s="270"/>
      <c r="X102" s="273"/>
      <c r="Y102" s="31"/>
      <c r="Z102" s="267"/>
    </row>
    <row r="103" spans="1:26" x14ac:dyDescent="0.35">
      <c r="A103" s="273"/>
      <c r="B103" s="261"/>
      <c r="C103" s="290"/>
      <c r="D103" s="286"/>
      <c r="E103" s="286"/>
      <c r="F103" s="286"/>
      <c r="G103" s="267"/>
      <c r="H103" s="286"/>
      <c r="I103" s="273"/>
      <c r="J103" s="273"/>
      <c r="K103" s="32" t="s">
        <v>380</v>
      </c>
      <c r="L103" s="32" t="s">
        <v>379</v>
      </c>
      <c r="M103" s="273"/>
      <c r="N103" s="82"/>
      <c r="O103" s="82"/>
      <c r="P103" s="82"/>
      <c r="Q103" s="82"/>
      <c r="R103" s="276"/>
      <c r="S103" s="270"/>
      <c r="T103" s="270"/>
      <c r="U103" s="276"/>
      <c r="V103" s="270"/>
      <c r="W103" s="270"/>
      <c r="X103" s="273"/>
      <c r="Y103" s="31"/>
      <c r="Z103" s="267"/>
    </row>
    <row r="104" spans="1:26" x14ac:dyDescent="0.35">
      <c r="A104" s="273"/>
      <c r="B104" s="261"/>
      <c r="C104" s="290"/>
      <c r="D104" s="286"/>
      <c r="E104" s="286"/>
      <c r="F104" s="286"/>
      <c r="G104" s="267"/>
      <c r="H104" s="286"/>
      <c r="I104" s="273"/>
      <c r="J104" s="273"/>
      <c r="K104" s="32" t="s">
        <v>378</v>
      </c>
      <c r="L104" s="32" t="s">
        <v>377</v>
      </c>
      <c r="M104" s="273"/>
      <c r="N104" s="82"/>
      <c r="O104" s="82"/>
      <c r="P104" s="82"/>
      <c r="Q104" s="82"/>
      <c r="R104" s="276"/>
      <c r="S104" s="270"/>
      <c r="T104" s="270"/>
      <c r="U104" s="276"/>
      <c r="V104" s="270"/>
      <c r="W104" s="270"/>
      <c r="X104" s="273"/>
      <c r="Y104" s="31"/>
      <c r="Z104" s="267"/>
    </row>
    <row r="105" spans="1:26" x14ac:dyDescent="0.35">
      <c r="A105" s="273"/>
      <c r="B105" s="261"/>
      <c r="C105" s="290"/>
      <c r="D105" s="286"/>
      <c r="E105" s="286"/>
      <c r="F105" s="286"/>
      <c r="G105" s="267"/>
      <c r="H105" s="286"/>
      <c r="I105" s="273"/>
      <c r="J105" s="273"/>
      <c r="K105" s="32" t="s">
        <v>376</v>
      </c>
      <c r="L105" s="32" t="s">
        <v>375</v>
      </c>
      <c r="M105" s="273"/>
      <c r="N105" s="82"/>
      <c r="O105" s="82"/>
      <c r="P105" s="82"/>
      <c r="Q105" s="82"/>
      <c r="R105" s="276"/>
      <c r="S105" s="270"/>
      <c r="T105" s="270"/>
      <c r="U105" s="276"/>
      <c r="V105" s="270"/>
      <c r="W105" s="270"/>
      <c r="X105" s="273"/>
      <c r="Y105" s="31"/>
      <c r="Z105" s="267"/>
    </row>
    <row r="106" spans="1:26" x14ac:dyDescent="0.35">
      <c r="A106" s="273"/>
      <c r="B106" s="261"/>
      <c r="C106" s="290"/>
      <c r="D106" s="286"/>
      <c r="E106" s="286"/>
      <c r="F106" s="286"/>
      <c r="G106" s="267"/>
      <c r="H106" s="286"/>
      <c r="I106" s="273"/>
      <c r="J106" s="273"/>
      <c r="K106" s="32" t="s">
        <v>374</v>
      </c>
      <c r="L106" s="32" t="s">
        <v>229</v>
      </c>
      <c r="M106" s="273"/>
      <c r="N106" s="82"/>
      <c r="O106" s="82"/>
      <c r="P106" s="82"/>
      <c r="Q106" s="82"/>
      <c r="R106" s="276"/>
      <c r="S106" s="270"/>
      <c r="T106" s="270"/>
      <c r="U106" s="276"/>
      <c r="V106" s="270"/>
      <c r="W106" s="270"/>
      <c r="X106" s="273"/>
      <c r="Y106" s="31"/>
      <c r="Z106" s="267"/>
    </row>
    <row r="107" spans="1:26" x14ac:dyDescent="0.35">
      <c r="A107" s="273"/>
      <c r="B107" s="261"/>
      <c r="C107" s="290"/>
      <c r="D107" s="286"/>
      <c r="E107" s="286"/>
      <c r="F107" s="286"/>
      <c r="G107" s="267"/>
      <c r="H107" s="286"/>
      <c r="I107" s="273"/>
      <c r="J107" s="273"/>
      <c r="K107" s="32" t="s">
        <v>373</v>
      </c>
      <c r="L107" s="32" t="s">
        <v>372</v>
      </c>
      <c r="M107" s="273"/>
      <c r="N107" s="82"/>
      <c r="O107" s="82"/>
      <c r="P107" s="82"/>
      <c r="Q107" s="82"/>
      <c r="R107" s="276"/>
      <c r="S107" s="270"/>
      <c r="T107" s="270"/>
      <c r="U107" s="276"/>
      <c r="V107" s="270"/>
      <c r="W107" s="270"/>
      <c r="X107" s="273"/>
      <c r="Y107" s="31"/>
      <c r="Z107" s="267"/>
    </row>
    <row r="108" spans="1:26" x14ac:dyDescent="0.35">
      <c r="A108" s="273"/>
      <c r="B108" s="261"/>
      <c r="C108" s="290"/>
      <c r="D108" s="286"/>
      <c r="E108" s="286"/>
      <c r="F108" s="286"/>
      <c r="G108" s="267"/>
      <c r="H108" s="286"/>
      <c r="I108" s="273"/>
      <c r="J108" s="273"/>
      <c r="K108" s="32" t="s">
        <v>371</v>
      </c>
      <c r="L108" s="32" t="s">
        <v>370</v>
      </c>
      <c r="M108" s="273"/>
      <c r="N108" s="82"/>
      <c r="O108" s="82"/>
      <c r="P108" s="82"/>
      <c r="Q108" s="82"/>
      <c r="R108" s="276"/>
      <c r="S108" s="270"/>
      <c r="T108" s="270"/>
      <c r="U108" s="276"/>
      <c r="V108" s="270"/>
      <c r="W108" s="270"/>
      <c r="X108" s="273"/>
      <c r="Y108" s="31"/>
      <c r="Z108" s="267"/>
    </row>
    <row r="109" spans="1:26" x14ac:dyDescent="0.35">
      <c r="A109" s="273"/>
      <c r="B109" s="261"/>
      <c r="C109" s="290"/>
      <c r="D109" s="286"/>
      <c r="E109" s="286"/>
      <c r="F109" s="286"/>
      <c r="G109" s="267"/>
      <c r="H109" s="286"/>
      <c r="I109" s="273"/>
      <c r="J109" s="273"/>
      <c r="K109" s="32" t="s">
        <v>369</v>
      </c>
      <c r="L109" s="32" t="s">
        <v>368</v>
      </c>
      <c r="M109" s="273"/>
      <c r="N109" s="82"/>
      <c r="O109" s="82"/>
      <c r="P109" s="82"/>
      <c r="Q109" s="82"/>
      <c r="R109" s="276"/>
      <c r="S109" s="270"/>
      <c r="T109" s="270"/>
      <c r="U109" s="276"/>
      <c r="V109" s="270"/>
      <c r="W109" s="270"/>
      <c r="X109" s="273"/>
      <c r="Y109" s="31"/>
      <c r="Z109" s="267"/>
    </row>
    <row r="110" spans="1:26" x14ac:dyDescent="0.35">
      <c r="A110" s="273"/>
      <c r="B110" s="261"/>
      <c r="C110" s="290"/>
      <c r="D110" s="286"/>
      <c r="E110" s="286"/>
      <c r="F110" s="286"/>
      <c r="G110" s="267"/>
      <c r="H110" s="286"/>
      <c r="I110" s="273"/>
      <c r="J110" s="273"/>
      <c r="K110" s="32" t="s">
        <v>367</v>
      </c>
      <c r="L110" s="32" t="s">
        <v>366</v>
      </c>
      <c r="M110" s="273"/>
      <c r="N110" s="82"/>
      <c r="O110" s="82"/>
      <c r="P110" s="82"/>
      <c r="Q110" s="82"/>
      <c r="R110" s="276"/>
      <c r="S110" s="270"/>
      <c r="T110" s="270"/>
      <c r="U110" s="276"/>
      <c r="V110" s="270"/>
      <c r="W110" s="270"/>
      <c r="X110" s="273"/>
      <c r="Y110" s="31"/>
      <c r="Z110" s="267"/>
    </row>
    <row r="111" spans="1:26" x14ac:dyDescent="0.35">
      <c r="A111" s="273"/>
      <c r="B111" s="261"/>
      <c r="C111" s="290"/>
      <c r="D111" s="286"/>
      <c r="E111" s="286"/>
      <c r="F111" s="286"/>
      <c r="G111" s="267"/>
      <c r="H111" s="286"/>
      <c r="I111" s="273"/>
      <c r="J111" s="273"/>
      <c r="K111" s="32" t="s">
        <v>365</v>
      </c>
      <c r="L111" s="32" t="s">
        <v>364</v>
      </c>
      <c r="M111" s="273"/>
      <c r="N111" s="82"/>
      <c r="O111" s="82"/>
      <c r="P111" s="82"/>
      <c r="Q111" s="82"/>
      <c r="R111" s="276"/>
      <c r="S111" s="270"/>
      <c r="T111" s="270"/>
      <c r="U111" s="276"/>
      <c r="V111" s="270"/>
      <c r="W111" s="270"/>
      <c r="X111" s="273"/>
      <c r="Y111" s="31"/>
      <c r="Z111" s="267"/>
    </row>
    <row r="112" spans="1:26" x14ac:dyDescent="0.35">
      <c r="A112" s="273"/>
      <c r="B112" s="261"/>
      <c r="C112" s="290"/>
      <c r="D112" s="286"/>
      <c r="E112" s="286"/>
      <c r="F112" s="286"/>
      <c r="G112" s="267"/>
      <c r="H112" s="286"/>
      <c r="I112" s="273"/>
      <c r="J112" s="273"/>
      <c r="K112" s="32" t="s">
        <v>363</v>
      </c>
      <c r="L112" s="32" t="s">
        <v>362</v>
      </c>
      <c r="M112" s="273"/>
      <c r="N112" s="82"/>
      <c r="O112" s="82"/>
      <c r="P112" s="82"/>
      <c r="Q112" s="82"/>
      <c r="R112" s="276"/>
      <c r="S112" s="270"/>
      <c r="T112" s="270"/>
      <c r="U112" s="276"/>
      <c r="V112" s="270"/>
      <c r="W112" s="270"/>
      <c r="X112" s="273"/>
      <c r="Y112" s="31"/>
      <c r="Z112" s="267"/>
    </row>
    <row r="113" spans="1:26" x14ac:dyDescent="0.35">
      <c r="A113" s="273"/>
      <c r="B113" s="261"/>
      <c r="C113" s="290"/>
      <c r="D113" s="286"/>
      <c r="E113" s="286"/>
      <c r="F113" s="286"/>
      <c r="G113" s="267"/>
      <c r="H113" s="286"/>
      <c r="I113" s="273"/>
      <c r="J113" s="273"/>
      <c r="K113" s="32" t="s">
        <v>361</v>
      </c>
      <c r="L113" s="32" t="s">
        <v>360</v>
      </c>
      <c r="M113" s="273"/>
      <c r="N113" s="82"/>
      <c r="O113" s="82"/>
      <c r="P113" s="82"/>
      <c r="Q113" s="82"/>
      <c r="R113" s="276"/>
      <c r="S113" s="270"/>
      <c r="T113" s="270"/>
      <c r="U113" s="276"/>
      <c r="V113" s="270"/>
      <c r="W113" s="270"/>
      <c r="X113" s="273"/>
      <c r="Y113" s="31"/>
      <c r="Z113" s="267"/>
    </row>
    <row r="114" spans="1:26" x14ac:dyDescent="0.35">
      <c r="A114" s="273"/>
      <c r="B114" s="261"/>
      <c r="C114" s="290"/>
      <c r="D114" s="286"/>
      <c r="E114" s="286"/>
      <c r="F114" s="286"/>
      <c r="G114" s="267"/>
      <c r="H114" s="286"/>
      <c r="I114" s="273"/>
      <c r="J114" s="273"/>
      <c r="K114" s="32" t="s">
        <v>359</v>
      </c>
      <c r="L114" s="32" t="s">
        <v>249</v>
      </c>
      <c r="M114" s="273"/>
      <c r="N114" s="82"/>
      <c r="O114" s="82"/>
      <c r="P114" s="82"/>
      <c r="Q114" s="82"/>
      <c r="R114" s="276"/>
      <c r="S114" s="270"/>
      <c r="T114" s="270"/>
      <c r="U114" s="276"/>
      <c r="V114" s="270"/>
      <c r="W114" s="270"/>
      <c r="X114" s="273"/>
      <c r="Y114" s="31"/>
      <c r="Z114" s="267"/>
    </row>
    <row r="115" spans="1:26" x14ac:dyDescent="0.35">
      <c r="A115" s="273"/>
      <c r="B115" s="261"/>
      <c r="C115" s="290"/>
      <c r="D115" s="286"/>
      <c r="E115" s="286"/>
      <c r="F115" s="286"/>
      <c r="G115" s="267"/>
      <c r="H115" s="286"/>
      <c r="I115" s="273"/>
      <c r="J115" s="273"/>
      <c r="K115" s="32" t="s">
        <v>358</v>
      </c>
      <c r="L115" s="32" t="s">
        <v>357</v>
      </c>
      <c r="M115" s="273"/>
      <c r="N115" s="82"/>
      <c r="O115" s="82"/>
      <c r="P115" s="82"/>
      <c r="Q115" s="82"/>
      <c r="R115" s="276"/>
      <c r="S115" s="270"/>
      <c r="T115" s="270"/>
      <c r="U115" s="276"/>
      <c r="V115" s="270"/>
      <c r="W115" s="270"/>
      <c r="X115" s="273"/>
      <c r="Y115" s="31"/>
      <c r="Z115" s="267"/>
    </row>
    <row r="116" spans="1:26" x14ac:dyDescent="0.35">
      <c r="A116" s="273"/>
      <c r="B116" s="261"/>
      <c r="C116" s="290"/>
      <c r="D116" s="286"/>
      <c r="E116" s="286"/>
      <c r="F116" s="286"/>
      <c r="G116" s="267"/>
      <c r="H116" s="286"/>
      <c r="I116" s="273"/>
      <c r="J116" s="273"/>
      <c r="K116" s="32" t="s">
        <v>356</v>
      </c>
      <c r="L116" s="32" t="s">
        <v>355</v>
      </c>
      <c r="M116" s="273"/>
      <c r="N116" s="82"/>
      <c r="O116" s="82"/>
      <c r="P116" s="82"/>
      <c r="Q116" s="82"/>
      <c r="R116" s="276"/>
      <c r="S116" s="270"/>
      <c r="T116" s="270"/>
      <c r="U116" s="276"/>
      <c r="V116" s="270"/>
      <c r="W116" s="270"/>
      <c r="X116" s="273"/>
      <c r="Y116" s="31"/>
      <c r="Z116" s="267"/>
    </row>
    <row r="117" spans="1:26" x14ac:dyDescent="0.35">
      <c r="A117" s="273"/>
      <c r="B117" s="261"/>
      <c r="C117" s="290"/>
      <c r="D117" s="286"/>
      <c r="E117" s="286"/>
      <c r="F117" s="286"/>
      <c r="G117" s="267"/>
      <c r="H117" s="286"/>
      <c r="I117" s="273"/>
      <c r="J117" s="273"/>
      <c r="K117" s="32" t="s">
        <v>354</v>
      </c>
      <c r="L117" s="32" t="s">
        <v>353</v>
      </c>
      <c r="M117" s="273"/>
      <c r="N117" s="82"/>
      <c r="O117" s="82"/>
      <c r="P117" s="82"/>
      <c r="Q117" s="82"/>
      <c r="R117" s="276"/>
      <c r="S117" s="270"/>
      <c r="T117" s="270"/>
      <c r="U117" s="276"/>
      <c r="V117" s="270"/>
      <c r="W117" s="270"/>
      <c r="X117" s="273"/>
      <c r="Y117" s="31"/>
      <c r="Z117" s="267"/>
    </row>
    <row r="118" spans="1:26" x14ac:dyDescent="0.35">
      <c r="A118" s="273"/>
      <c r="B118" s="261"/>
      <c r="C118" s="290"/>
      <c r="D118" s="286"/>
      <c r="E118" s="286"/>
      <c r="F118" s="286"/>
      <c r="G118" s="267"/>
      <c r="H118" s="286"/>
      <c r="I118" s="273"/>
      <c r="J118" s="273"/>
      <c r="K118" s="32" t="s">
        <v>352</v>
      </c>
      <c r="L118" s="32" t="s">
        <v>225</v>
      </c>
      <c r="M118" s="273"/>
      <c r="N118" s="82"/>
      <c r="O118" s="82"/>
      <c r="P118" s="82"/>
      <c r="Q118" s="82"/>
      <c r="R118" s="276"/>
      <c r="S118" s="270"/>
      <c r="T118" s="270"/>
      <c r="U118" s="276"/>
      <c r="V118" s="270"/>
      <c r="W118" s="270"/>
      <c r="X118" s="273"/>
      <c r="Y118" s="31"/>
      <c r="Z118" s="267"/>
    </row>
    <row r="119" spans="1:26" x14ac:dyDescent="0.35">
      <c r="A119" s="273"/>
      <c r="B119" s="261"/>
      <c r="C119" s="290"/>
      <c r="D119" s="286"/>
      <c r="E119" s="286"/>
      <c r="F119" s="286"/>
      <c r="G119" s="267"/>
      <c r="H119" s="286"/>
      <c r="I119" s="273"/>
      <c r="J119" s="273"/>
      <c r="K119" s="32" t="s">
        <v>351</v>
      </c>
      <c r="L119" s="32" t="s">
        <v>350</v>
      </c>
      <c r="M119" s="273"/>
      <c r="N119" s="82"/>
      <c r="O119" s="82"/>
      <c r="P119" s="82"/>
      <c r="Q119" s="82"/>
      <c r="R119" s="276"/>
      <c r="S119" s="270"/>
      <c r="T119" s="270"/>
      <c r="U119" s="276"/>
      <c r="V119" s="270"/>
      <c r="W119" s="270"/>
      <c r="X119" s="273"/>
      <c r="Y119" s="31"/>
      <c r="Z119" s="267"/>
    </row>
    <row r="120" spans="1:26" x14ac:dyDescent="0.35">
      <c r="A120" s="273"/>
      <c r="B120" s="261"/>
      <c r="C120" s="290"/>
      <c r="D120" s="286"/>
      <c r="E120" s="286"/>
      <c r="F120" s="286"/>
      <c r="G120" s="267"/>
      <c r="H120" s="286"/>
      <c r="I120" s="273"/>
      <c r="J120" s="273"/>
      <c r="K120" s="32" t="s">
        <v>349</v>
      </c>
      <c r="L120" s="32" t="s">
        <v>348</v>
      </c>
      <c r="M120" s="273"/>
      <c r="N120" s="82"/>
      <c r="O120" s="82"/>
      <c r="P120" s="82"/>
      <c r="Q120" s="82"/>
      <c r="R120" s="276"/>
      <c r="S120" s="270"/>
      <c r="T120" s="270"/>
      <c r="U120" s="276"/>
      <c r="V120" s="270"/>
      <c r="W120" s="270"/>
      <c r="X120" s="273"/>
      <c r="Y120" s="31"/>
      <c r="Z120" s="267"/>
    </row>
    <row r="121" spans="1:26" x14ac:dyDescent="0.35">
      <c r="A121" s="273"/>
      <c r="B121" s="261"/>
      <c r="C121" s="290"/>
      <c r="D121" s="286"/>
      <c r="E121" s="286"/>
      <c r="F121" s="286"/>
      <c r="G121" s="267"/>
      <c r="H121" s="286"/>
      <c r="I121" s="273"/>
      <c r="J121" s="273"/>
      <c r="K121" s="32" t="s">
        <v>347</v>
      </c>
      <c r="L121" s="32" t="s">
        <v>235</v>
      </c>
      <c r="M121" s="273"/>
      <c r="N121" s="82"/>
      <c r="O121" s="82"/>
      <c r="P121" s="82"/>
      <c r="Q121" s="82"/>
      <c r="R121" s="276"/>
      <c r="S121" s="270"/>
      <c r="T121" s="270"/>
      <c r="U121" s="276"/>
      <c r="V121" s="270"/>
      <c r="W121" s="270"/>
      <c r="X121" s="273"/>
      <c r="Y121" s="31"/>
      <c r="Z121" s="267"/>
    </row>
    <row r="122" spans="1:26" x14ac:dyDescent="0.35">
      <c r="A122" s="273"/>
      <c r="B122" s="261"/>
      <c r="C122" s="290"/>
      <c r="D122" s="286"/>
      <c r="E122" s="286"/>
      <c r="F122" s="286"/>
      <c r="G122" s="267"/>
      <c r="H122" s="286"/>
      <c r="I122" s="273"/>
      <c r="J122" s="273"/>
      <c r="K122" s="32" t="s">
        <v>346</v>
      </c>
      <c r="L122" s="32" t="s">
        <v>345</v>
      </c>
      <c r="M122" s="273"/>
      <c r="N122" s="82"/>
      <c r="O122" s="82"/>
      <c r="P122" s="82"/>
      <c r="Q122" s="82"/>
      <c r="R122" s="276"/>
      <c r="S122" s="270"/>
      <c r="T122" s="270"/>
      <c r="U122" s="276"/>
      <c r="V122" s="270"/>
      <c r="W122" s="270"/>
      <c r="X122" s="273"/>
      <c r="Y122" s="31"/>
      <c r="Z122" s="267"/>
    </row>
    <row r="123" spans="1:26" x14ac:dyDescent="0.35">
      <c r="A123" s="273"/>
      <c r="B123" s="261"/>
      <c r="C123" s="290"/>
      <c r="D123" s="286"/>
      <c r="E123" s="286"/>
      <c r="F123" s="286"/>
      <c r="G123" s="267"/>
      <c r="H123" s="286"/>
      <c r="I123" s="273"/>
      <c r="J123" s="273"/>
      <c r="K123" s="32" t="s">
        <v>344</v>
      </c>
      <c r="L123" s="32" t="s">
        <v>343</v>
      </c>
      <c r="M123" s="273"/>
      <c r="N123" s="82"/>
      <c r="O123" s="82"/>
      <c r="P123" s="82"/>
      <c r="Q123" s="82"/>
      <c r="R123" s="276"/>
      <c r="S123" s="270"/>
      <c r="T123" s="270"/>
      <c r="U123" s="276"/>
      <c r="V123" s="270"/>
      <c r="W123" s="270"/>
      <c r="X123" s="273"/>
      <c r="Y123" s="31"/>
      <c r="Z123" s="267"/>
    </row>
    <row r="124" spans="1:26" x14ac:dyDescent="0.35">
      <c r="A124" s="273"/>
      <c r="B124" s="261"/>
      <c r="C124" s="290"/>
      <c r="D124" s="286"/>
      <c r="E124" s="286"/>
      <c r="F124" s="286"/>
      <c r="G124" s="267"/>
      <c r="H124" s="286"/>
      <c r="I124" s="273"/>
      <c r="J124" s="273"/>
      <c r="K124" s="32" t="s">
        <v>342</v>
      </c>
      <c r="L124" s="32" t="s">
        <v>341</v>
      </c>
      <c r="M124" s="273"/>
      <c r="N124" s="82"/>
      <c r="O124" s="82"/>
      <c r="P124" s="82"/>
      <c r="Q124" s="82"/>
      <c r="R124" s="276"/>
      <c r="S124" s="270"/>
      <c r="T124" s="270"/>
      <c r="U124" s="276"/>
      <c r="V124" s="270"/>
      <c r="W124" s="270"/>
      <c r="X124" s="273"/>
      <c r="Y124" s="31"/>
      <c r="Z124" s="267"/>
    </row>
    <row r="125" spans="1:26" x14ac:dyDescent="0.35">
      <c r="A125" s="273"/>
      <c r="B125" s="261"/>
      <c r="C125" s="290"/>
      <c r="D125" s="286"/>
      <c r="E125" s="286"/>
      <c r="F125" s="286"/>
      <c r="G125" s="267"/>
      <c r="H125" s="286"/>
      <c r="I125" s="273"/>
      <c r="J125" s="273"/>
      <c r="K125" s="32" t="s">
        <v>340</v>
      </c>
      <c r="L125" s="32" t="s">
        <v>339</v>
      </c>
      <c r="M125" s="273"/>
      <c r="N125" s="82"/>
      <c r="O125" s="82"/>
      <c r="P125" s="82"/>
      <c r="Q125" s="82"/>
      <c r="R125" s="276"/>
      <c r="S125" s="270"/>
      <c r="T125" s="270"/>
      <c r="U125" s="276"/>
      <c r="V125" s="270"/>
      <c r="W125" s="270"/>
      <c r="X125" s="273"/>
      <c r="Y125" s="31"/>
      <c r="Z125" s="267"/>
    </row>
    <row r="126" spans="1:26" x14ac:dyDescent="0.35">
      <c r="A126" s="273"/>
      <c r="B126" s="261"/>
      <c r="C126" s="290"/>
      <c r="D126" s="286"/>
      <c r="E126" s="286"/>
      <c r="F126" s="286"/>
      <c r="G126" s="267"/>
      <c r="H126" s="286"/>
      <c r="I126" s="273"/>
      <c r="J126" s="273"/>
      <c r="K126" s="32" t="s">
        <v>338</v>
      </c>
      <c r="L126" s="32" t="s">
        <v>175</v>
      </c>
      <c r="M126" s="273"/>
      <c r="N126" s="82"/>
      <c r="O126" s="82"/>
      <c r="P126" s="82"/>
      <c r="Q126" s="82"/>
      <c r="R126" s="276"/>
      <c r="S126" s="270"/>
      <c r="T126" s="270"/>
      <c r="U126" s="276"/>
      <c r="V126" s="270"/>
      <c r="W126" s="270"/>
      <c r="X126" s="273"/>
      <c r="Y126" s="31"/>
      <c r="Z126" s="267"/>
    </row>
    <row r="127" spans="1:26" x14ac:dyDescent="0.35">
      <c r="A127" s="273"/>
      <c r="B127" s="261"/>
      <c r="C127" s="290"/>
      <c r="D127" s="286"/>
      <c r="E127" s="286"/>
      <c r="F127" s="286"/>
      <c r="G127" s="267"/>
      <c r="H127" s="286"/>
      <c r="I127" s="273"/>
      <c r="J127" s="273"/>
      <c r="K127" s="32" t="s">
        <v>337</v>
      </c>
      <c r="L127" s="32" t="s">
        <v>336</v>
      </c>
      <c r="M127" s="273"/>
      <c r="N127" s="82"/>
      <c r="O127" s="82"/>
      <c r="P127" s="82"/>
      <c r="Q127" s="82"/>
      <c r="R127" s="276"/>
      <c r="S127" s="270"/>
      <c r="T127" s="270"/>
      <c r="U127" s="276"/>
      <c r="V127" s="270"/>
      <c r="W127" s="270"/>
      <c r="X127" s="273"/>
      <c r="Y127" s="31"/>
      <c r="Z127" s="267"/>
    </row>
    <row r="128" spans="1:26" x14ac:dyDescent="0.35">
      <c r="A128" s="273"/>
      <c r="B128" s="261"/>
      <c r="C128" s="290"/>
      <c r="D128" s="286"/>
      <c r="E128" s="286"/>
      <c r="F128" s="286"/>
      <c r="G128" s="267"/>
      <c r="H128" s="286"/>
      <c r="I128" s="273"/>
      <c r="J128" s="273"/>
      <c r="K128" s="32" t="s">
        <v>335</v>
      </c>
      <c r="L128" s="32" t="s">
        <v>175</v>
      </c>
      <c r="M128" s="273"/>
      <c r="N128" s="82"/>
      <c r="O128" s="82"/>
      <c r="P128" s="82"/>
      <c r="Q128" s="82"/>
      <c r="R128" s="276"/>
      <c r="S128" s="270"/>
      <c r="T128" s="270"/>
      <c r="U128" s="276"/>
      <c r="V128" s="270"/>
      <c r="W128" s="270"/>
      <c r="X128" s="273"/>
      <c r="Y128" s="31"/>
      <c r="Z128" s="267"/>
    </row>
    <row r="129" spans="1:26" x14ac:dyDescent="0.35">
      <c r="A129" s="273"/>
      <c r="B129" s="261"/>
      <c r="C129" s="290"/>
      <c r="D129" s="286"/>
      <c r="E129" s="286"/>
      <c r="F129" s="286"/>
      <c r="G129" s="267"/>
      <c r="H129" s="286"/>
      <c r="I129" s="273"/>
      <c r="J129" s="273"/>
      <c r="K129" s="32" t="s">
        <v>334</v>
      </c>
      <c r="L129" s="32" t="s">
        <v>253</v>
      </c>
      <c r="M129" s="273"/>
      <c r="N129" s="82"/>
      <c r="O129" s="82"/>
      <c r="P129" s="82"/>
      <c r="Q129" s="82"/>
      <c r="R129" s="276"/>
      <c r="S129" s="270"/>
      <c r="T129" s="270"/>
      <c r="U129" s="276"/>
      <c r="V129" s="270"/>
      <c r="W129" s="270"/>
      <c r="X129" s="273"/>
      <c r="Y129" s="31"/>
      <c r="Z129" s="267"/>
    </row>
    <row r="130" spans="1:26" x14ac:dyDescent="0.35">
      <c r="A130" s="273"/>
      <c r="B130" s="261"/>
      <c r="C130" s="290"/>
      <c r="D130" s="286"/>
      <c r="E130" s="286"/>
      <c r="F130" s="286"/>
      <c r="G130" s="267"/>
      <c r="H130" s="286"/>
      <c r="I130" s="273"/>
      <c r="J130" s="273"/>
      <c r="K130" s="32" t="s">
        <v>333</v>
      </c>
      <c r="L130" s="32" t="s">
        <v>332</v>
      </c>
      <c r="M130" s="273"/>
      <c r="N130" s="82"/>
      <c r="O130" s="82"/>
      <c r="P130" s="82"/>
      <c r="Q130" s="82"/>
      <c r="R130" s="276"/>
      <c r="S130" s="270"/>
      <c r="T130" s="270"/>
      <c r="U130" s="276"/>
      <c r="V130" s="270"/>
      <c r="W130" s="270"/>
      <c r="X130" s="273"/>
      <c r="Y130" s="31"/>
      <c r="Z130" s="267"/>
    </row>
    <row r="131" spans="1:26" x14ac:dyDescent="0.35">
      <c r="A131" s="273"/>
      <c r="B131" s="261"/>
      <c r="C131" s="290"/>
      <c r="D131" s="286"/>
      <c r="E131" s="286"/>
      <c r="F131" s="286"/>
      <c r="G131" s="267"/>
      <c r="H131" s="286"/>
      <c r="I131" s="273"/>
      <c r="J131" s="273"/>
      <c r="K131" s="32" t="s">
        <v>331</v>
      </c>
      <c r="L131" s="32" t="s">
        <v>330</v>
      </c>
      <c r="M131" s="273"/>
      <c r="N131" s="82"/>
      <c r="O131" s="82"/>
      <c r="P131" s="82"/>
      <c r="Q131" s="82"/>
      <c r="R131" s="276"/>
      <c r="S131" s="270"/>
      <c r="T131" s="270"/>
      <c r="U131" s="276"/>
      <c r="V131" s="270"/>
      <c r="W131" s="270"/>
      <c r="X131" s="273"/>
      <c r="Y131" s="31"/>
      <c r="Z131" s="267"/>
    </row>
    <row r="132" spans="1:26" x14ac:dyDescent="0.35">
      <c r="A132" s="273"/>
      <c r="B132" s="261"/>
      <c r="C132" s="290"/>
      <c r="D132" s="286"/>
      <c r="E132" s="286"/>
      <c r="F132" s="286"/>
      <c r="G132" s="267"/>
      <c r="H132" s="286"/>
      <c r="I132" s="273"/>
      <c r="J132" s="273"/>
      <c r="K132" s="32" t="s">
        <v>329</v>
      </c>
      <c r="L132" s="32" t="s">
        <v>190</v>
      </c>
      <c r="M132" s="273"/>
      <c r="N132" s="82"/>
      <c r="O132" s="82"/>
      <c r="P132" s="82"/>
      <c r="Q132" s="82"/>
      <c r="R132" s="276"/>
      <c r="S132" s="270"/>
      <c r="T132" s="270"/>
      <c r="U132" s="276"/>
      <c r="V132" s="270"/>
      <c r="W132" s="270"/>
      <c r="X132" s="273"/>
      <c r="Y132" s="31"/>
      <c r="Z132" s="267"/>
    </row>
    <row r="133" spans="1:26" x14ac:dyDescent="0.35">
      <c r="A133" s="273"/>
      <c r="B133" s="261"/>
      <c r="C133" s="290"/>
      <c r="D133" s="286"/>
      <c r="E133" s="286"/>
      <c r="F133" s="286"/>
      <c r="G133" s="267"/>
      <c r="H133" s="286"/>
      <c r="I133" s="273"/>
      <c r="J133" s="273"/>
      <c r="K133" s="32" t="s">
        <v>328</v>
      </c>
      <c r="L133" s="32" t="s">
        <v>185</v>
      </c>
      <c r="M133" s="273"/>
      <c r="N133" s="82"/>
      <c r="O133" s="82"/>
      <c r="P133" s="82"/>
      <c r="Q133" s="82"/>
      <c r="R133" s="276"/>
      <c r="S133" s="270"/>
      <c r="T133" s="270"/>
      <c r="U133" s="276"/>
      <c r="V133" s="270"/>
      <c r="W133" s="270"/>
      <c r="X133" s="273"/>
      <c r="Y133" s="31"/>
      <c r="Z133" s="267"/>
    </row>
    <row r="134" spans="1:26" x14ac:dyDescent="0.35">
      <c r="A134" s="273"/>
      <c r="B134" s="261"/>
      <c r="C134" s="290"/>
      <c r="D134" s="286"/>
      <c r="E134" s="286"/>
      <c r="F134" s="286"/>
      <c r="G134" s="267"/>
      <c r="H134" s="286"/>
      <c r="I134" s="273"/>
      <c r="J134" s="273"/>
      <c r="K134" s="32" t="s">
        <v>327</v>
      </c>
      <c r="L134" s="32" t="s">
        <v>190</v>
      </c>
      <c r="M134" s="273"/>
      <c r="N134" s="82"/>
      <c r="O134" s="82"/>
      <c r="P134" s="82"/>
      <c r="Q134" s="82"/>
      <c r="R134" s="276"/>
      <c r="S134" s="270"/>
      <c r="T134" s="270"/>
      <c r="U134" s="276"/>
      <c r="V134" s="270"/>
      <c r="W134" s="270"/>
      <c r="X134" s="273"/>
      <c r="Y134" s="31"/>
      <c r="Z134" s="267"/>
    </row>
    <row r="135" spans="1:26" x14ac:dyDescent="0.35">
      <c r="A135" s="273"/>
      <c r="B135" s="261"/>
      <c r="C135" s="290"/>
      <c r="D135" s="286"/>
      <c r="E135" s="286"/>
      <c r="F135" s="286"/>
      <c r="G135" s="267"/>
      <c r="H135" s="286"/>
      <c r="I135" s="273"/>
      <c r="J135" s="273"/>
      <c r="K135" s="32" t="s">
        <v>326</v>
      </c>
      <c r="L135" s="32" t="s">
        <v>175</v>
      </c>
      <c r="M135" s="273"/>
      <c r="N135" s="82"/>
      <c r="O135" s="82"/>
      <c r="P135" s="82"/>
      <c r="Q135" s="82"/>
      <c r="R135" s="276"/>
      <c r="S135" s="270"/>
      <c r="T135" s="270"/>
      <c r="U135" s="276"/>
      <c r="V135" s="270"/>
      <c r="W135" s="270"/>
      <c r="X135" s="273"/>
      <c r="Y135" s="31"/>
      <c r="Z135" s="267"/>
    </row>
    <row r="136" spans="1:26" x14ac:dyDescent="0.35">
      <c r="A136" s="273"/>
      <c r="B136" s="261"/>
      <c r="C136" s="290"/>
      <c r="D136" s="286"/>
      <c r="E136" s="286"/>
      <c r="F136" s="286"/>
      <c r="G136" s="267"/>
      <c r="H136" s="286"/>
      <c r="I136" s="273"/>
      <c r="J136" s="273"/>
      <c r="K136" s="32" t="s">
        <v>325</v>
      </c>
      <c r="L136" s="32" t="s">
        <v>251</v>
      </c>
      <c r="M136" s="273"/>
      <c r="N136" s="82"/>
      <c r="O136" s="82"/>
      <c r="P136" s="82"/>
      <c r="Q136" s="82"/>
      <c r="R136" s="276"/>
      <c r="S136" s="270"/>
      <c r="T136" s="270"/>
      <c r="U136" s="276"/>
      <c r="V136" s="270"/>
      <c r="W136" s="270"/>
      <c r="X136" s="273"/>
      <c r="Y136" s="31"/>
      <c r="Z136" s="267"/>
    </row>
    <row r="137" spans="1:26" x14ac:dyDescent="0.35">
      <c r="A137" s="273"/>
      <c r="B137" s="261"/>
      <c r="C137" s="290"/>
      <c r="D137" s="286"/>
      <c r="E137" s="286"/>
      <c r="F137" s="286"/>
      <c r="G137" s="267"/>
      <c r="H137" s="286"/>
      <c r="I137" s="273"/>
      <c r="J137" s="273"/>
      <c r="K137" s="32" t="s">
        <v>324</v>
      </c>
      <c r="L137" s="32" t="s">
        <v>175</v>
      </c>
      <c r="M137" s="273"/>
      <c r="N137" s="82"/>
      <c r="O137" s="82"/>
      <c r="P137" s="82"/>
      <c r="Q137" s="82"/>
      <c r="R137" s="276"/>
      <c r="S137" s="270"/>
      <c r="T137" s="270"/>
      <c r="U137" s="276"/>
      <c r="V137" s="270"/>
      <c r="W137" s="270"/>
      <c r="X137" s="273"/>
      <c r="Y137" s="31"/>
      <c r="Z137" s="267"/>
    </row>
    <row r="138" spans="1:26" x14ac:dyDescent="0.35">
      <c r="A138" s="273"/>
      <c r="B138" s="261"/>
      <c r="C138" s="290"/>
      <c r="D138" s="286"/>
      <c r="E138" s="286"/>
      <c r="F138" s="286"/>
      <c r="G138" s="267"/>
      <c r="H138" s="286"/>
      <c r="I138" s="273"/>
      <c r="J138" s="273"/>
      <c r="K138" s="32" t="s">
        <v>323</v>
      </c>
      <c r="L138" s="32" t="s">
        <v>185</v>
      </c>
      <c r="M138" s="273"/>
      <c r="N138" s="82"/>
      <c r="O138" s="82"/>
      <c r="P138" s="82"/>
      <c r="Q138" s="82"/>
      <c r="R138" s="276"/>
      <c r="S138" s="270"/>
      <c r="T138" s="270"/>
      <c r="U138" s="276"/>
      <c r="V138" s="270"/>
      <c r="W138" s="270"/>
      <c r="X138" s="273"/>
      <c r="Y138" s="31"/>
      <c r="Z138" s="267"/>
    </row>
    <row r="139" spans="1:26" x14ac:dyDescent="0.35">
      <c r="A139" s="273"/>
      <c r="B139" s="261"/>
      <c r="C139" s="290"/>
      <c r="D139" s="286"/>
      <c r="E139" s="286"/>
      <c r="F139" s="286"/>
      <c r="G139" s="267"/>
      <c r="H139" s="286"/>
      <c r="I139" s="273"/>
      <c r="J139" s="273"/>
      <c r="K139" s="32" t="s">
        <v>322</v>
      </c>
      <c r="L139" s="32" t="s">
        <v>175</v>
      </c>
      <c r="M139" s="273"/>
      <c r="N139" s="82"/>
      <c r="O139" s="82"/>
      <c r="P139" s="82"/>
      <c r="Q139" s="82"/>
      <c r="R139" s="276"/>
      <c r="S139" s="270"/>
      <c r="T139" s="270"/>
      <c r="U139" s="276"/>
      <c r="V139" s="270"/>
      <c r="W139" s="270"/>
      <c r="X139" s="273"/>
      <c r="Y139" s="31"/>
      <c r="Z139" s="267"/>
    </row>
    <row r="140" spans="1:26" x14ac:dyDescent="0.35">
      <c r="A140" s="273"/>
      <c r="B140" s="261"/>
      <c r="C140" s="290"/>
      <c r="D140" s="286"/>
      <c r="E140" s="286"/>
      <c r="F140" s="286"/>
      <c r="G140" s="267"/>
      <c r="H140" s="286"/>
      <c r="I140" s="273"/>
      <c r="J140" s="273"/>
      <c r="K140" s="32" t="s">
        <v>321</v>
      </c>
      <c r="L140" s="32" t="s">
        <v>175</v>
      </c>
      <c r="M140" s="273"/>
      <c r="N140" s="82"/>
      <c r="O140" s="82"/>
      <c r="P140" s="82"/>
      <c r="Q140" s="82"/>
      <c r="R140" s="276"/>
      <c r="S140" s="270"/>
      <c r="T140" s="270"/>
      <c r="U140" s="276"/>
      <c r="V140" s="270"/>
      <c r="W140" s="270"/>
      <c r="X140" s="273"/>
      <c r="Y140" s="31"/>
      <c r="Z140" s="267"/>
    </row>
    <row r="141" spans="1:26" x14ac:dyDescent="0.35">
      <c r="A141" s="273"/>
      <c r="B141" s="261"/>
      <c r="C141" s="290"/>
      <c r="D141" s="286"/>
      <c r="E141" s="286"/>
      <c r="F141" s="286"/>
      <c r="G141" s="267"/>
      <c r="H141" s="286"/>
      <c r="I141" s="273"/>
      <c r="J141" s="273"/>
      <c r="K141" s="32" t="s">
        <v>320</v>
      </c>
      <c r="L141" s="32" t="s">
        <v>245</v>
      </c>
      <c r="M141" s="273"/>
      <c r="N141" s="82"/>
      <c r="O141" s="82"/>
      <c r="P141" s="82"/>
      <c r="Q141" s="82"/>
      <c r="R141" s="276"/>
      <c r="S141" s="270"/>
      <c r="T141" s="270"/>
      <c r="U141" s="276"/>
      <c r="V141" s="270"/>
      <c r="W141" s="270"/>
      <c r="X141" s="273"/>
      <c r="Y141" s="31"/>
      <c r="Z141" s="267"/>
    </row>
    <row r="142" spans="1:26" x14ac:dyDescent="0.35">
      <c r="A142" s="273"/>
      <c r="B142" s="261"/>
      <c r="C142" s="290"/>
      <c r="D142" s="286"/>
      <c r="E142" s="286"/>
      <c r="F142" s="286"/>
      <c r="G142" s="267"/>
      <c r="H142" s="286"/>
      <c r="I142" s="273"/>
      <c r="J142" s="273"/>
      <c r="K142" s="32" t="s">
        <v>319</v>
      </c>
      <c r="L142" s="32" t="s">
        <v>243</v>
      </c>
      <c r="M142" s="273"/>
      <c r="N142" s="82"/>
      <c r="O142" s="82"/>
      <c r="P142" s="82"/>
      <c r="Q142" s="82"/>
      <c r="R142" s="276"/>
      <c r="S142" s="270"/>
      <c r="T142" s="270"/>
      <c r="U142" s="276"/>
      <c r="V142" s="270"/>
      <c r="W142" s="270"/>
      <c r="X142" s="273"/>
      <c r="Y142" s="31"/>
      <c r="Z142" s="267"/>
    </row>
    <row r="143" spans="1:26" x14ac:dyDescent="0.35">
      <c r="A143" s="273"/>
      <c r="B143" s="261"/>
      <c r="C143" s="290"/>
      <c r="D143" s="286"/>
      <c r="E143" s="286"/>
      <c r="F143" s="286"/>
      <c r="G143" s="267"/>
      <c r="H143" s="286"/>
      <c r="I143" s="273"/>
      <c r="J143" s="273"/>
      <c r="K143" s="32" t="s">
        <v>318</v>
      </c>
      <c r="L143" s="32" t="s">
        <v>317</v>
      </c>
      <c r="M143" s="273"/>
      <c r="N143" s="82"/>
      <c r="O143" s="82"/>
      <c r="P143" s="82"/>
      <c r="Q143" s="82"/>
      <c r="R143" s="276"/>
      <c r="S143" s="270"/>
      <c r="T143" s="270"/>
      <c r="U143" s="276"/>
      <c r="V143" s="270"/>
      <c r="W143" s="270"/>
      <c r="X143" s="273"/>
      <c r="Y143" s="31"/>
      <c r="Z143" s="267"/>
    </row>
    <row r="144" spans="1:26" x14ac:dyDescent="0.35">
      <c r="A144" s="273"/>
      <c r="B144" s="261"/>
      <c r="C144" s="290"/>
      <c r="D144" s="286"/>
      <c r="E144" s="286"/>
      <c r="F144" s="286"/>
      <c r="G144" s="267"/>
      <c r="H144" s="286"/>
      <c r="I144" s="273"/>
      <c r="J144" s="273"/>
      <c r="K144" s="32" t="s">
        <v>316</v>
      </c>
      <c r="L144" s="32" t="s">
        <v>175</v>
      </c>
      <c r="M144" s="273"/>
      <c r="N144" s="82"/>
      <c r="O144" s="82"/>
      <c r="P144" s="82"/>
      <c r="Q144" s="82"/>
      <c r="R144" s="276"/>
      <c r="S144" s="270"/>
      <c r="T144" s="270"/>
      <c r="U144" s="276"/>
      <c r="V144" s="270"/>
      <c r="W144" s="270"/>
      <c r="X144" s="273"/>
      <c r="Y144" s="31"/>
      <c r="Z144" s="267"/>
    </row>
    <row r="145" spans="1:26" x14ac:dyDescent="0.35">
      <c r="A145" s="273"/>
      <c r="B145" s="261"/>
      <c r="C145" s="290"/>
      <c r="D145" s="286"/>
      <c r="E145" s="286"/>
      <c r="F145" s="286"/>
      <c r="G145" s="267"/>
      <c r="H145" s="286"/>
      <c r="I145" s="273"/>
      <c r="J145" s="273"/>
      <c r="K145" s="32" t="s">
        <v>315</v>
      </c>
      <c r="L145" s="32" t="s">
        <v>175</v>
      </c>
      <c r="M145" s="273"/>
      <c r="N145" s="82"/>
      <c r="O145" s="82"/>
      <c r="P145" s="82"/>
      <c r="Q145" s="82"/>
      <c r="R145" s="276"/>
      <c r="S145" s="270"/>
      <c r="T145" s="270"/>
      <c r="U145" s="276"/>
      <c r="V145" s="270"/>
      <c r="W145" s="270"/>
      <c r="X145" s="273"/>
      <c r="Y145" s="31"/>
      <c r="Z145" s="267"/>
    </row>
    <row r="146" spans="1:26" x14ac:dyDescent="0.35">
      <c r="A146" s="273"/>
      <c r="B146" s="261"/>
      <c r="C146" s="290"/>
      <c r="D146" s="286"/>
      <c r="E146" s="286"/>
      <c r="F146" s="286"/>
      <c r="G146" s="267"/>
      <c r="H146" s="286"/>
      <c r="I146" s="273"/>
      <c r="J146" s="273"/>
      <c r="K146" s="32" t="s">
        <v>314</v>
      </c>
      <c r="L146" s="32" t="s">
        <v>185</v>
      </c>
      <c r="M146" s="273"/>
      <c r="N146" s="82"/>
      <c r="O146" s="82"/>
      <c r="P146" s="82"/>
      <c r="Q146" s="82"/>
      <c r="R146" s="276"/>
      <c r="S146" s="270"/>
      <c r="T146" s="270"/>
      <c r="U146" s="276"/>
      <c r="V146" s="270"/>
      <c r="W146" s="270"/>
      <c r="X146" s="273"/>
      <c r="Y146" s="31"/>
      <c r="Z146" s="267"/>
    </row>
    <row r="147" spans="1:26" x14ac:dyDescent="0.35">
      <c r="A147" s="273"/>
      <c r="B147" s="261"/>
      <c r="C147" s="290"/>
      <c r="D147" s="286"/>
      <c r="E147" s="286"/>
      <c r="F147" s="286"/>
      <c r="G147" s="267"/>
      <c r="H147" s="286"/>
      <c r="I147" s="273"/>
      <c r="J147" s="273"/>
      <c r="K147" s="32" t="s">
        <v>313</v>
      </c>
      <c r="L147" s="32" t="s">
        <v>190</v>
      </c>
      <c r="M147" s="273"/>
      <c r="N147" s="82"/>
      <c r="O147" s="82"/>
      <c r="P147" s="82"/>
      <c r="Q147" s="82"/>
      <c r="R147" s="276"/>
      <c r="S147" s="270"/>
      <c r="T147" s="270"/>
      <c r="U147" s="276"/>
      <c r="V147" s="270"/>
      <c r="W147" s="270"/>
      <c r="X147" s="273"/>
      <c r="Y147" s="31"/>
      <c r="Z147" s="267"/>
    </row>
    <row r="148" spans="1:26" x14ac:dyDescent="0.35">
      <c r="A148" s="273"/>
      <c r="B148" s="261"/>
      <c r="C148" s="290"/>
      <c r="D148" s="286"/>
      <c r="E148" s="286"/>
      <c r="F148" s="286"/>
      <c r="G148" s="267"/>
      <c r="H148" s="286"/>
      <c r="I148" s="273"/>
      <c r="J148" s="273"/>
      <c r="K148" s="32" t="s">
        <v>312</v>
      </c>
      <c r="L148" s="32" t="s">
        <v>229</v>
      </c>
      <c r="M148" s="273"/>
      <c r="N148" s="82"/>
      <c r="O148" s="82"/>
      <c r="P148" s="82"/>
      <c r="Q148" s="82"/>
      <c r="R148" s="276"/>
      <c r="S148" s="270"/>
      <c r="T148" s="270"/>
      <c r="U148" s="276"/>
      <c r="V148" s="270"/>
      <c r="W148" s="270"/>
      <c r="X148" s="273"/>
      <c r="Y148" s="31"/>
      <c r="Z148" s="267"/>
    </row>
    <row r="149" spans="1:26" x14ac:dyDescent="0.35">
      <c r="A149" s="273"/>
      <c r="B149" s="261"/>
      <c r="C149" s="290"/>
      <c r="D149" s="286"/>
      <c r="E149" s="286"/>
      <c r="F149" s="286"/>
      <c r="G149" s="267"/>
      <c r="H149" s="286"/>
      <c r="I149" s="273"/>
      <c r="J149" s="273"/>
      <c r="K149" s="32" t="s">
        <v>311</v>
      </c>
      <c r="L149" s="32" t="s">
        <v>239</v>
      </c>
      <c r="M149" s="273"/>
      <c r="N149" s="82"/>
      <c r="O149" s="82"/>
      <c r="P149" s="82"/>
      <c r="Q149" s="82"/>
      <c r="R149" s="276"/>
      <c r="S149" s="270"/>
      <c r="T149" s="270"/>
      <c r="U149" s="276"/>
      <c r="V149" s="270"/>
      <c r="W149" s="270"/>
      <c r="X149" s="273"/>
      <c r="Y149" s="31"/>
      <c r="Z149" s="267"/>
    </row>
    <row r="150" spans="1:26" x14ac:dyDescent="0.35">
      <c r="A150" s="273"/>
      <c r="B150" s="261"/>
      <c r="C150" s="290"/>
      <c r="D150" s="286"/>
      <c r="E150" s="286"/>
      <c r="F150" s="286"/>
      <c r="G150" s="267"/>
      <c r="H150" s="286"/>
      <c r="I150" s="273"/>
      <c r="J150" s="273"/>
      <c r="K150" s="32" t="s">
        <v>310</v>
      </c>
      <c r="L150" s="32" t="s">
        <v>243</v>
      </c>
      <c r="M150" s="273"/>
      <c r="N150" s="82"/>
      <c r="O150" s="82"/>
      <c r="P150" s="82"/>
      <c r="Q150" s="82"/>
      <c r="R150" s="276"/>
      <c r="S150" s="270"/>
      <c r="T150" s="270"/>
      <c r="U150" s="276"/>
      <c r="V150" s="270"/>
      <c r="W150" s="270"/>
      <c r="X150" s="273"/>
      <c r="Y150" s="31"/>
      <c r="Z150" s="267"/>
    </row>
    <row r="151" spans="1:26" x14ac:dyDescent="0.35">
      <c r="A151" s="273"/>
      <c r="B151" s="261"/>
      <c r="C151" s="290"/>
      <c r="D151" s="286"/>
      <c r="E151" s="286"/>
      <c r="F151" s="286"/>
      <c r="G151" s="267"/>
      <c r="H151" s="286"/>
      <c r="I151" s="273"/>
      <c r="J151" s="273"/>
      <c r="K151" s="32" t="s">
        <v>309</v>
      </c>
      <c r="L151" s="32" t="s">
        <v>180</v>
      </c>
      <c r="M151" s="273"/>
      <c r="N151" s="82"/>
      <c r="O151" s="82"/>
      <c r="P151" s="82"/>
      <c r="Q151" s="82"/>
      <c r="R151" s="276"/>
      <c r="S151" s="270"/>
      <c r="T151" s="270"/>
      <c r="U151" s="276"/>
      <c r="V151" s="270"/>
      <c r="W151" s="270"/>
      <c r="X151" s="273"/>
      <c r="Y151" s="31"/>
      <c r="Z151" s="267"/>
    </row>
    <row r="152" spans="1:26" x14ac:dyDescent="0.35">
      <c r="A152" s="273"/>
      <c r="B152" s="261"/>
      <c r="C152" s="290"/>
      <c r="D152" s="286"/>
      <c r="E152" s="286"/>
      <c r="F152" s="286"/>
      <c r="G152" s="267"/>
      <c r="H152" s="286"/>
      <c r="I152" s="273"/>
      <c r="J152" s="273"/>
      <c r="K152" s="32" t="s">
        <v>308</v>
      </c>
      <c r="L152" s="32" t="s">
        <v>231</v>
      </c>
      <c r="M152" s="273"/>
      <c r="N152" s="82"/>
      <c r="O152" s="82"/>
      <c r="P152" s="82"/>
      <c r="Q152" s="82"/>
      <c r="R152" s="276"/>
      <c r="S152" s="270"/>
      <c r="T152" s="270"/>
      <c r="U152" s="276"/>
      <c r="V152" s="270"/>
      <c r="W152" s="270"/>
      <c r="X152" s="273"/>
      <c r="Y152" s="31"/>
      <c r="Z152" s="267"/>
    </row>
    <row r="153" spans="1:26" x14ac:dyDescent="0.35">
      <c r="A153" s="274"/>
      <c r="B153" s="261"/>
      <c r="C153" s="290"/>
      <c r="D153" s="287"/>
      <c r="E153" s="287"/>
      <c r="F153" s="287"/>
      <c r="G153" s="268"/>
      <c r="H153" s="287"/>
      <c r="I153" s="274"/>
      <c r="J153" s="274"/>
      <c r="K153" s="32" t="s">
        <v>307</v>
      </c>
      <c r="L153" s="32" t="s">
        <v>255</v>
      </c>
      <c r="M153" s="274"/>
      <c r="N153" s="82"/>
      <c r="O153" s="82"/>
      <c r="P153" s="82"/>
      <c r="Q153" s="82"/>
      <c r="R153" s="277"/>
      <c r="S153" s="271"/>
      <c r="T153" s="271"/>
      <c r="U153" s="277"/>
      <c r="V153" s="271"/>
      <c r="W153" s="271"/>
      <c r="X153" s="274"/>
      <c r="Y153" s="31"/>
      <c r="Z153" s="268"/>
    </row>
    <row r="154" spans="1:26" x14ac:dyDescent="0.35">
      <c r="Q154" s="23"/>
      <c r="R154" s="22"/>
      <c r="Y154" s="24"/>
      <c r="Z154" s="22"/>
    </row>
  </sheetData>
  <mergeCells count="79">
    <mergeCell ref="A84:A153"/>
    <mergeCell ref="C84:C153"/>
    <mergeCell ref="B84:B153"/>
    <mergeCell ref="D84:D153"/>
    <mergeCell ref="E84:E153"/>
    <mergeCell ref="F84:F153"/>
    <mergeCell ref="M60:M83"/>
    <mergeCell ref="R60:R83"/>
    <mergeCell ref="J84:J153"/>
    <mergeCell ref="X84:X153"/>
    <mergeCell ref="F60:F83"/>
    <mergeCell ref="G84:G153"/>
    <mergeCell ref="S84:S153"/>
    <mergeCell ref="T84:T153"/>
    <mergeCell ref="U84:U153"/>
    <mergeCell ref="H84:H153"/>
    <mergeCell ref="I84:I153"/>
    <mergeCell ref="Z84:Z153"/>
    <mergeCell ref="V84:V153"/>
    <mergeCell ref="W84:W153"/>
    <mergeCell ref="M35:M59"/>
    <mergeCell ref="M84:M153"/>
    <mergeCell ref="R84:R153"/>
    <mergeCell ref="X60:X83"/>
    <mergeCell ref="Z60:Z83"/>
    <mergeCell ref="R35:R59"/>
    <mergeCell ref="X35:X59"/>
    <mergeCell ref="Z35:Z59"/>
    <mergeCell ref="A60:A83"/>
    <mergeCell ref="B60:B83"/>
    <mergeCell ref="C60:C83"/>
    <mergeCell ref="D60:D83"/>
    <mergeCell ref="E60:E83"/>
    <mergeCell ref="R17:R34"/>
    <mergeCell ref="X17:X34"/>
    <mergeCell ref="Z17:Z34"/>
    <mergeCell ref="K10:K11"/>
    <mergeCell ref="A35:A59"/>
    <mergeCell ref="B35:B59"/>
    <mergeCell ref="C35:C59"/>
    <mergeCell ref="D35:D59"/>
    <mergeCell ref="E35:E59"/>
    <mergeCell ref="F35:F59"/>
    <mergeCell ref="M10:M16"/>
    <mergeCell ref="X10:X16"/>
    <mergeCell ref="A17:A34"/>
    <mergeCell ref="B17:B34"/>
    <mergeCell ref="C17:C34"/>
    <mergeCell ref="D17:D34"/>
    <mergeCell ref="G5:G6"/>
    <mergeCell ref="A10:A16"/>
    <mergeCell ref="B10:B16"/>
    <mergeCell ref="C10:C16"/>
    <mergeCell ref="D10:D16"/>
    <mergeCell ref="E10:E16"/>
    <mergeCell ref="E17:E34"/>
    <mergeCell ref="F17:F34"/>
    <mergeCell ref="M17:M34"/>
    <mergeCell ref="F10:F16"/>
    <mergeCell ref="L10:L11"/>
    <mergeCell ref="G10:G11"/>
    <mergeCell ref="H10:H11"/>
    <mergeCell ref="I10:I11"/>
    <mergeCell ref="J10:J11"/>
    <mergeCell ref="A5:A6"/>
    <mergeCell ref="B5:B6"/>
    <mergeCell ref="C5:C6"/>
    <mergeCell ref="E5:E6"/>
    <mergeCell ref="F5:F6"/>
    <mergeCell ref="N5:O5"/>
    <mergeCell ref="P5:Q5"/>
    <mergeCell ref="R5:R6"/>
    <mergeCell ref="T5:U5"/>
    <mergeCell ref="H5:H6"/>
    <mergeCell ref="I5:I6"/>
    <mergeCell ref="J5:J6"/>
    <mergeCell ref="K5:K6"/>
    <mergeCell ref="L5:L6"/>
    <mergeCell ref="M5:M6"/>
  </mergeCells>
  <dataValidations count="1">
    <dataValidation type="list" allowBlank="1" showInputMessage="1" showErrorMessage="1" sqref="Y9:Y83" xr:uid="{CE08F171-24F5-43CF-A74B-8A53A74D1DC7}">
      <formula1>$AD$5:$AD$7</formula1>
    </dataValidation>
  </dataValidations>
  <pageMargins left="0.7" right="0.7" top="0.75" bottom="0.75" header="0.3" footer="0.3"/>
  <pageSetup paperSize="8" scale="3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6D406-8D70-4A09-ACF3-94630E82E5B3}">
  <sheetPr>
    <pageSetUpPr fitToPage="1"/>
  </sheetPr>
  <dimension ref="A1:E10"/>
  <sheetViews>
    <sheetView zoomScale="90" zoomScaleNormal="90" zoomScaleSheetLayoutView="90" workbookViewId="0">
      <selection activeCell="B21" sqref="B21"/>
    </sheetView>
  </sheetViews>
  <sheetFormatPr defaultRowHeight="14.5" x14ac:dyDescent="0.35"/>
  <cols>
    <col min="1" max="1" width="40.7265625" customWidth="1"/>
    <col min="2" max="2" width="102.54296875" customWidth="1"/>
    <col min="3" max="3" width="21.54296875" customWidth="1"/>
  </cols>
  <sheetData>
    <row r="1" spans="1:5" s="19" customFormat="1" ht="24.65" customHeight="1" x14ac:dyDescent="0.35">
      <c r="A1" s="4" t="s">
        <v>446</v>
      </c>
      <c r="B1" s="4"/>
      <c r="C1"/>
      <c r="D1"/>
      <c r="E1"/>
    </row>
    <row r="2" spans="1:5" x14ac:dyDescent="0.35">
      <c r="A2" s="3"/>
    </row>
    <row r="4" spans="1:5" ht="14.5" customHeight="1" x14ac:dyDescent="0.35">
      <c r="A4" s="4" t="s">
        <v>304</v>
      </c>
    </row>
    <row r="5" spans="1:5" ht="14.5" customHeight="1" x14ac:dyDescent="0.35"/>
    <row r="6" spans="1:5" ht="15" thickBot="1" x14ac:dyDescent="0.4"/>
    <row r="7" spans="1:5" x14ac:dyDescent="0.35">
      <c r="A7" s="291" t="s">
        <v>287</v>
      </c>
      <c r="B7" s="293" t="s">
        <v>305</v>
      </c>
    </row>
    <row r="8" spans="1:5" x14ac:dyDescent="0.35">
      <c r="A8" s="292"/>
      <c r="B8" s="294"/>
    </row>
    <row r="9" spans="1:5" ht="56.25" customHeight="1" x14ac:dyDescent="0.35">
      <c r="A9" s="154" t="s">
        <v>457</v>
      </c>
      <c r="B9" s="175" t="s">
        <v>461</v>
      </c>
    </row>
    <row r="10" spans="1:5" ht="23.5" thickBot="1" x14ac:dyDescent="0.4">
      <c r="A10" s="162" t="s">
        <v>306</v>
      </c>
      <c r="B10" s="153" t="s">
        <v>462</v>
      </c>
    </row>
  </sheetData>
  <mergeCells count="2">
    <mergeCell ref="A7:A8"/>
    <mergeCell ref="B7:B8"/>
  </mergeCells>
  <pageMargins left="0.7" right="0.7" top="0.75" bottom="0.75" header="0.3" footer="0.3"/>
  <pageSetup paperSize="9"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ACE28-C3F4-48D9-B3E7-167904FEC408}">
  <sheetPr>
    <pageSetUpPr fitToPage="1"/>
  </sheetPr>
  <dimension ref="A1:G16"/>
  <sheetViews>
    <sheetView zoomScale="80" zoomScaleNormal="80" workbookViewId="0">
      <selection activeCell="K1" sqref="K1"/>
    </sheetView>
  </sheetViews>
  <sheetFormatPr defaultRowHeight="14.5" x14ac:dyDescent="0.35"/>
  <cols>
    <col min="1" max="1" width="72.7265625" customWidth="1"/>
    <col min="2" max="2" width="28.453125" customWidth="1"/>
    <col min="3" max="3" width="31.453125" customWidth="1"/>
    <col min="4" max="4" width="19.453125" customWidth="1"/>
    <col min="5" max="5" width="40.7265625" customWidth="1"/>
  </cols>
  <sheetData>
    <row r="1" spans="1:7" ht="14.5" customHeight="1" x14ac:dyDescent="0.35">
      <c r="A1" s="4" t="s">
        <v>446</v>
      </c>
      <c r="B1" s="4"/>
    </row>
    <row r="2" spans="1:7" x14ac:dyDescent="0.35">
      <c r="A2" s="4"/>
    </row>
    <row r="3" spans="1:7" x14ac:dyDescent="0.35">
      <c r="A3" s="4" t="s">
        <v>293</v>
      </c>
      <c r="B3" s="26"/>
    </row>
    <row r="4" spans="1:7" ht="15" thickBot="1" x14ac:dyDescent="0.4"/>
    <row r="5" spans="1:7" x14ac:dyDescent="0.35">
      <c r="A5" s="291" t="s">
        <v>287</v>
      </c>
      <c r="B5" s="295" t="s">
        <v>459</v>
      </c>
      <c r="C5" s="297" t="s">
        <v>460</v>
      </c>
      <c r="D5" s="295" t="s">
        <v>294</v>
      </c>
      <c r="E5" s="293" t="s">
        <v>295</v>
      </c>
    </row>
    <row r="6" spans="1:7" x14ac:dyDescent="0.35">
      <c r="A6" s="292"/>
      <c r="B6" s="296"/>
      <c r="C6" s="298"/>
      <c r="D6" s="296"/>
      <c r="E6" s="294"/>
    </row>
    <row r="7" spans="1:7" x14ac:dyDescent="0.35">
      <c r="A7" s="27">
        <v>1</v>
      </c>
      <c r="B7" s="28">
        <v>2</v>
      </c>
      <c r="C7" s="28">
        <v>3</v>
      </c>
      <c r="D7" s="28">
        <v>4</v>
      </c>
      <c r="E7" s="29">
        <v>5</v>
      </c>
    </row>
    <row r="8" spans="1:7" ht="177" customHeight="1" x14ac:dyDescent="0.35">
      <c r="A8" s="189" t="s">
        <v>425</v>
      </c>
      <c r="B8" s="155">
        <v>524</v>
      </c>
      <c r="C8" s="155">
        <v>477</v>
      </c>
      <c r="D8" s="190">
        <f>B8/C8</f>
        <v>1.0985324947589099</v>
      </c>
      <c r="E8" s="149" t="s">
        <v>463</v>
      </c>
    </row>
    <row r="9" spans="1:7" ht="162.75" customHeight="1" x14ac:dyDescent="0.35">
      <c r="A9" s="189" t="s">
        <v>296</v>
      </c>
      <c r="B9" s="155">
        <v>297</v>
      </c>
      <c r="C9" s="155">
        <v>276</v>
      </c>
      <c r="D9" s="190">
        <f>B9/C9</f>
        <v>1.076086956521739</v>
      </c>
      <c r="E9" s="149" t="s">
        <v>464</v>
      </c>
    </row>
    <row r="10" spans="1:7" x14ac:dyDescent="0.35">
      <c r="A10" s="189" t="s">
        <v>297</v>
      </c>
      <c r="B10" s="191">
        <v>129627</v>
      </c>
      <c r="C10" s="172">
        <v>115927</v>
      </c>
      <c r="D10" s="173">
        <f>B10/C10</f>
        <v>1.118177818799762</v>
      </c>
      <c r="E10" s="156"/>
    </row>
    <row r="11" spans="1:7" x14ac:dyDescent="0.35">
      <c r="A11" s="189" t="s">
        <v>298</v>
      </c>
      <c r="B11" s="191">
        <v>93245</v>
      </c>
      <c r="C11" s="173">
        <v>0.75</v>
      </c>
      <c r="D11" s="173">
        <v>0.95909999999999995</v>
      </c>
      <c r="E11" s="156"/>
    </row>
    <row r="12" spans="1:7" x14ac:dyDescent="0.35">
      <c r="A12" s="192" t="s">
        <v>303</v>
      </c>
      <c r="B12" s="157">
        <v>2086403</v>
      </c>
      <c r="C12" s="157">
        <v>2034080</v>
      </c>
      <c r="D12" s="158">
        <f>B12/C12</f>
        <v>1.025723177062849</v>
      </c>
      <c r="E12" s="159" t="s">
        <v>450</v>
      </c>
    </row>
    <row r="13" spans="1:7" x14ac:dyDescent="0.35">
      <c r="A13" s="192" t="s">
        <v>299</v>
      </c>
      <c r="B13" s="193">
        <v>206629031.75</v>
      </c>
      <c r="C13" s="157">
        <v>139564693</v>
      </c>
      <c r="D13" s="158">
        <f>B13/C13</f>
        <v>1.4805251049418351</v>
      </c>
      <c r="E13" s="159"/>
    </row>
    <row r="14" spans="1:7" x14ac:dyDescent="0.35">
      <c r="A14" s="189" t="s">
        <v>300</v>
      </c>
      <c r="B14" s="155">
        <v>85</v>
      </c>
      <c r="C14" s="155">
        <v>83</v>
      </c>
      <c r="D14" s="190">
        <f>B14/C14</f>
        <v>1.0240963855421688</v>
      </c>
      <c r="E14" s="160" t="s">
        <v>451</v>
      </c>
    </row>
    <row r="15" spans="1:7" ht="30.75" customHeight="1" x14ac:dyDescent="0.35">
      <c r="A15" s="189" t="s">
        <v>301</v>
      </c>
      <c r="B15" s="191">
        <v>19827</v>
      </c>
      <c r="C15" s="172">
        <v>14449</v>
      </c>
      <c r="D15" s="190">
        <f>B15/C15</f>
        <v>1.3722056889750156</v>
      </c>
      <c r="E15" s="156"/>
    </row>
    <row r="16" spans="1:7" ht="32.25" customHeight="1" thickBot="1" x14ac:dyDescent="0.4">
      <c r="A16" s="194" t="s">
        <v>302</v>
      </c>
      <c r="B16" s="195">
        <v>722</v>
      </c>
      <c r="C16" s="174">
        <v>663</v>
      </c>
      <c r="D16" s="196">
        <f>B16/C16</f>
        <v>1.0889894419306183</v>
      </c>
      <c r="E16" s="161"/>
      <c r="G16" s="61"/>
    </row>
  </sheetData>
  <mergeCells count="5">
    <mergeCell ref="A5:A6"/>
    <mergeCell ref="B5:B6"/>
    <mergeCell ref="C5:C6"/>
    <mergeCell ref="D5:D6"/>
    <mergeCell ref="E5:E6"/>
  </mergeCells>
  <pageMargins left="0.7" right="0.7"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5</vt:i4>
      </vt:variant>
    </vt:vector>
  </HeadingPairs>
  <TitlesOfParts>
    <vt:vector size="10" baseType="lpstr">
      <vt:lpstr>LU_alokacja_kontraktacja</vt:lpstr>
      <vt:lpstr>LU_PD</vt:lpstr>
      <vt:lpstr>LU_projekty_COVID</vt:lpstr>
      <vt:lpstr>LU_ewaluacja</vt:lpstr>
      <vt:lpstr>LU_wskaźniki</vt:lpstr>
      <vt:lpstr>LU_alokacja_kontraktacja!Obszar_wydruku</vt:lpstr>
      <vt:lpstr>LU_ewaluacja!Obszar_wydruku</vt:lpstr>
      <vt:lpstr>LU_PD!Obszar_wydruku</vt:lpstr>
      <vt:lpstr>LU_projekty_COVID!Obszar_wydruku</vt:lpstr>
      <vt:lpstr>LU_wskaźniki!Obszar_wydruku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Główczyńska Agata</cp:lastModifiedBy>
  <cp:lastPrinted>2024-02-28T07:21:53Z</cp:lastPrinted>
  <dcterms:created xsi:type="dcterms:W3CDTF">2017-09-14T07:20:33Z</dcterms:created>
  <dcterms:modified xsi:type="dcterms:W3CDTF">2024-08-26T12:17:27Z</dcterms:modified>
</cp:coreProperties>
</file>